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chgbt\Eigene Dateien\00 - WEBSITE\Produktgalerie\Preislisten\geschützte Preisliste\2021\03_21\"/>
    </mc:Choice>
  </mc:AlternateContent>
  <bookViews>
    <workbookView xWindow="2385" yWindow="405" windowWidth="25320" windowHeight="11640"/>
  </bookViews>
  <sheets>
    <sheet name="Preisliste" sheetId="1" r:id="rId1"/>
    <sheet name="Hilfstabelle Mrz. 21" sheetId="2" r:id="rId2"/>
    <sheet name="Tabelle3" sheetId="3" r:id="rId3"/>
  </sheets>
  <definedNames>
    <definedName name="_xlnm.Print_Titles" localSheetId="0">Preisliste!$1:$8</definedName>
    <definedName name="Essig">Preisliste!$C$31:$C$35</definedName>
    <definedName name="Würzöl">Preisliste!$C$20:$C$26</definedName>
  </definedNames>
  <calcPr calcId="162913"/>
</workbook>
</file>

<file path=xl/calcChain.xml><?xml version="1.0" encoding="utf-8"?>
<calcChain xmlns="http://schemas.openxmlformats.org/spreadsheetml/2006/main">
  <c r="G44" i="1" l="1"/>
  <c r="G29" i="1"/>
  <c r="G30" i="1"/>
  <c r="E52" i="2" l="1"/>
  <c r="E51" i="2"/>
  <c r="D27" i="1"/>
  <c r="D28" i="1"/>
  <c r="D31" i="1"/>
  <c r="D32" i="1"/>
  <c r="D33" i="1"/>
  <c r="D34" i="1"/>
  <c r="D35" i="1"/>
  <c r="D36" i="1"/>
  <c r="D37" i="1"/>
  <c r="D39" i="1"/>
  <c r="D40" i="1"/>
  <c r="D41" i="1"/>
  <c r="D4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10" i="1"/>
  <c r="G22" i="1" l="1"/>
  <c r="G27" i="1"/>
  <c r="G28" i="1"/>
  <c r="G38" i="1"/>
  <c r="E39" i="1" l="1"/>
  <c r="G39" i="1" s="1"/>
  <c r="E40" i="1"/>
  <c r="G40" i="1" s="1"/>
  <c r="E41" i="1"/>
  <c r="G41" i="1" s="1"/>
  <c r="E42" i="1"/>
  <c r="G42" i="1" s="1"/>
  <c r="E33" i="1"/>
  <c r="G33" i="1" s="1"/>
  <c r="E34" i="1"/>
  <c r="G34" i="1" s="1"/>
  <c r="E35" i="1"/>
  <c r="G35" i="1" s="1"/>
  <c r="E36" i="1"/>
  <c r="G36" i="1" s="1"/>
  <c r="E37" i="1"/>
  <c r="G37" i="1" s="1"/>
  <c r="E25" i="1"/>
  <c r="G25" i="1" s="1"/>
  <c r="E26" i="1"/>
  <c r="G26" i="1" s="1"/>
  <c r="E31" i="1"/>
  <c r="G31" i="1" s="1"/>
  <c r="E32" i="1"/>
  <c r="G32" i="1" s="1"/>
  <c r="E20" i="1"/>
  <c r="G20" i="1" s="1"/>
  <c r="E21" i="1"/>
  <c r="G21" i="1" s="1"/>
  <c r="E23" i="1"/>
  <c r="G23" i="1" s="1"/>
  <c r="E24" i="1"/>
  <c r="G24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10" i="1"/>
  <c r="G10" i="1" s="1"/>
  <c r="E55" i="2" l="1"/>
  <c r="E54" i="2"/>
  <c r="E53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<sst xmlns="http://schemas.openxmlformats.org/spreadsheetml/2006/main" count="241" uniqueCount="172">
  <si>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</si>
  <si>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</si>
  <si>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</si>
  <si>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</si>
  <si>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</si>
  <si>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</si>
  <si>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</si>
  <si>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</si>
  <si>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FAX</t>
  </si>
  <si>
    <t>E-Mail</t>
  </si>
  <si>
    <t>(falls abweichend von der Rechnungsadresse)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</si>
  <si>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</si>
  <si>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</si>
  <si>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</si>
  <si>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</si>
  <si>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</si>
  <si>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</si>
  <si>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</si>
  <si>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</si>
  <si>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Es gelten unsere allgemeinen Geschäftsbedingungen</t>
  </si>
  <si>
    <t xml:space="preserve">persönlich   </t>
  </si>
  <si>
    <t>GESAMTSUMME</t>
  </si>
  <si>
    <t xml:space="preserve"> www.kh-stiftung.de</t>
  </si>
  <si>
    <t xml:space="preserve">Die Versandkosten betragen 6,10 €  - pro Paket / je max. 20 kg </t>
  </si>
  <si>
    <t xml:space="preserve">per E-Mail   </t>
  </si>
  <si>
    <t>Firma</t>
  </si>
  <si>
    <r>
      <t xml:space="preserve">KdNr. </t>
    </r>
    <r>
      <rPr>
        <sz val="16"/>
        <color theme="1"/>
        <rFont val="Calibri"/>
        <family val="2"/>
        <scheme val="minor"/>
      </rPr>
      <t>(falls bekannt)</t>
    </r>
  </si>
  <si>
    <t>Textilwerkstatt</t>
  </si>
  <si>
    <t>35 x 10</t>
  </si>
  <si>
    <t>40 x 15</t>
  </si>
  <si>
    <t>16 x 12</t>
  </si>
  <si>
    <t>Jeans-Hüfttasche</t>
  </si>
  <si>
    <t>Lavendelsäckchen</t>
  </si>
  <si>
    <t>10 x 10</t>
  </si>
  <si>
    <t>15 x 15</t>
  </si>
  <si>
    <t>20 x 20</t>
  </si>
  <si>
    <t>Lavendelsäckchen „Pieps“</t>
  </si>
  <si>
    <t>Lavendelsäckchen „Streifen“</t>
  </si>
  <si>
    <t>Pulswärmer Erwachsene</t>
  </si>
  <si>
    <t>Pulswärmer Kinder</t>
  </si>
  <si>
    <t>Umhängetasche</t>
  </si>
  <si>
    <t>Webkörbchen rund</t>
  </si>
  <si>
    <t>Stickkörbchen</t>
  </si>
  <si>
    <t>Schlüsselbänder, bestickt</t>
  </si>
  <si>
    <t>Weihnachtskugel</t>
  </si>
  <si>
    <t>Zugbeutel</t>
  </si>
  <si>
    <t xml:space="preserve">Bitte senden Sie Ihr Bestellformular vollständig ausgefüllt per E-Mail an textilwerkstatt@kh-stiftung.de </t>
  </si>
  <si>
    <t>Stofftier Gans *</t>
  </si>
  <si>
    <t>Stofftier Katze *</t>
  </si>
  <si>
    <t>Stofftier Schildkröte **</t>
  </si>
  <si>
    <t>Stofftier Kokolo (Schutzgeist) **</t>
  </si>
  <si>
    <t>Stofftier Dinkelchen ***</t>
  </si>
  <si>
    <t>Utensilientasche mit Reißverschluß, flach</t>
  </si>
  <si>
    <t>Pulswärmer Erwachsene, handgewebt</t>
  </si>
  <si>
    <t>Pulswärmer Kinder, handgewebt</t>
  </si>
  <si>
    <t>Türstopper Weihnachtsmütze</t>
  </si>
  <si>
    <t>Maße ca. / cm</t>
  </si>
  <si>
    <t>Sie haben zusätzliche Wünsche oder Anmerkungen zu Ihrer Bestellung? Bitte tragen Sie diese gern hier ein:</t>
  </si>
  <si>
    <t>Stofftier Drachen **</t>
  </si>
  <si>
    <t>Kuschelkissen Hirse/Lavendel,  klein *****</t>
  </si>
  <si>
    <t>Kuschelkissen Hirse/Lavendel,  groß *****</t>
  </si>
  <si>
    <t>Wenderock „Japan“ °</t>
  </si>
  <si>
    <t>Wickelrock "Japan" °</t>
  </si>
  <si>
    <t>Wickelrock "Japan" Kinder °</t>
  </si>
  <si>
    <t>Topflappen 1 Paar</t>
  </si>
  <si>
    <t>Gut zu wissen: Für viele Produkte verwenden wir Baumwolle aus kontrolliert biologischem Anbau (kbA) sowie natürliche Füllstoffe.</t>
  </si>
  <si>
    <t xml:space="preserve"> Füllungen:    * Wolle     ** Kapok, wildwachsend     *** Dinkel     **** Dinkelspelz oder Stoff     ***** Hirseschalen und Lavendel</t>
  </si>
  <si>
    <t>Yogakissen, upcycling ****</t>
  </si>
  <si>
    <t>Yogakissen ****</t>
  </si>
  <si>
    <t>Schlüsselanhänger bunt, klein</t>
  </si>
  <si>
    <t>Schlüsselanhänger bunt, lang</t>
  </si>
  <si>
    <t>Die Preise verstehen sich inkl. 7 % MwSt., zzgl. Versand</t>
  </si>
  <si>
    <t>Ihre Bestellungen nehmen wir gern per E-Mail entgegen. 
Sie möchten persönlich bei uns einkaufen? Wir freuen uns auf Ihren Besuch.</t>
  </si>
  <si>
    <t>Artikel-
nummer</t>
  </si>
  <si>
    <t xml:space="preserve">Artikelbezeichnung
</t>
  </si>
  <si>
    <t xml:space="preserve">Details
</t>
  </si>
  <si>
    <t xml:space="preserve">Material
</t>
  </si>
  <si>
    <t>Handpreis
in € netto
-errechnet-</t>
  </si>
  <si>
    <t>Handpreis
in € brutto
-eingegeben-</t>
  </si>
  <si>
    <t>Stofftier Gans</t>
  </si>
  <si>
    <t>Bw kbA / Füllung: Wolle kbT</t>
  </si>
  <si>
    <t>Stofftier Katze</t>
  </si>
  <si>
    <t xml:space="preserve">Stofftier Schildkröte </t>
  </si>
  <si>
    <t>Bw kbA / Füllung: Kapok wildwachsend</t>
  </si>
  <si>
    <t>Stofftier Kokolo (Schutzgeist)</t>
  </si>
  <si>
    <t>Kuschelkissen Hirse/Lavendel, klein</t>
  </si>
  <si>
    <t>Bw kbA /Füllung: Hirse-Lavendel</t>
  </si>
  <si>
    <t>Kuschelkissen Hirse/Lavendel, groß</t>
  </si>
  <si>
    <t>Yoga-und Meditationskissen</t>
  </si>
  <si>
    <t>Bw kbA /Füllung: Dinkelspelz kbA</t>
  </si>
  <si>
    <t>raus aber noch vorhanden</t>
  </si>
  <si>
    <t>Bw-Gemisch</t>
  </si>
  <si>
    <t>Webfläche Woll-Mix / gefüttert</t>
  </si>
  <si>
    <t>Abverkauf</t>
  </si>
  <si>
    <t xml:space="preserve">raus </t>
  </si>
  <si>
    <t>Kuschelkissen Pegasus</t>
  </si>
  <si>
    <t>Topflappen, 1 Paar</t>
  </si>
  <si>
    <t>Bw-Jersey</t>
  </si>
  <si>
    <t>Bw / Einlage / gefüttert</t>
  </si>
  <si>
    <t>Stofftier Dinkelchen</t>
  </si>
  <si>
    <t>Bw kbA / Füllung: Dinkel kbA</t>
  </si>
  <si>
    <t>Bw-Mix</t>
  </si>
  <si>
    <t>Bw kbA</t>
  </si>
  <si>
    <t>Stofftier Drachen</t>
  </si>
  <si>
    <t>Lavendelsäckchen "Pieps"</t>
  </si>
  <si>
    <t>Bw kbA / Füllung: Lavendel kbA</t>
  </si>
  <si>
    <t>Lavenendelsäckchen "Streifen"</t>
  </si>
  <si>
    <t>Bw-Mix / Füllung: Lavendel kbA</t>
  </si>
  <si>
    <t>Wenderock "Blumen"</t>
  </si>
  <si>
    <t>Bw</t>
  </si>
  <si>
    <t>Wenderock "Japan"</t>
  </si>
  <si>
    <t>Rock mit Jerseybündchen</t>
  </si>
  <si>
    <t>Wickelrock</t>
  </si>
  <si>
    <t>BW</t>
  </si>
  <si>
    <t>Wickelrock Kinder</t>
  </si>
  <si>
    <t>Wickelrock "Japan"</t>
  </si>
  <si>
    <t>Wickelrock "Japan"  Kinder</t>
  </si>
  <si>
    <t>Yogakissen, UPCYCLING</t>
  </si>
  <si>
    <t>Materialmix, upcycling</t>
  </si>
  <si>
    <t>Yogakissen bestickt</t>
  </si>
  <si>
    <t>Yogakissen</t>
  </si>
  <si>
    <t>Plüschstoff</t>
  </si>
  <si>
    <t>Weinachtskugel</t>
  </si>
  <si>
    <t>Utensilientasche mit Reißverschluss, flach</t>
  </si>
  <si>
    <t>Kosmetiktasche mit Reißverschluss</t>
  </si>
  <si>
    <t>NK</t>
  </si>
  <si>
    <t>Nackenkissen</t>
  </si>
  <si>
    <t>Bw kbA / Füllung: Hirseschalen kbA</t>
  </si>
  <si>
    <t>KG</t>
  </si>
  <si>
    <t>Kuscheltier Gans Sondergröße</t>
  </si>
  <si>
    <t>Tasche mittel</t>
  </si>
  <si>
    <t>Mund-Nase-BehelfsMaske</t>
  </si>
  <si>
    <t>Mischgewebe</t>
  </si>
  <si>
    <t>Haargummi</t>
  </si>
  <si>
    <t>NEU 10</t>
  </si>
  <si>
    <t>NEU 11</t>
  </si>
  <si>
    <t>Sportbeutel mit Olgakatze - IST RAUS!!!</t>
  </si>
  <si>
    <t>Produktbeschreibung</t>
  </si>
  <si>
    <t>Preis für WaWi</t>
  </si>
  <si>
    <t>für Preisliste EV</t>
  </si>
  <si>
    <t>Diese Artikelnummer wird genutzt für Verkäufe von Artikeln, die keine Art.-nummer besitzen. Weiterhin wird sie genutzt für Auftragsarbeiten, die in RG gestellt werden.</t>
  </si>
  <si>
    <t xml:space="preserve">Gern begrüßen wir Sie zu Ihrem persönlichen Einkauf in unserer Textilwerkstatt 
in der Pankstraße 8 / Aufg. F  in 13127 Berlin Buchholz.
Wir sind für Sie da:  Mo-Do von 8:00 bis 15:00 Uhr und Fr von 8:00 bis 12:00 Uhr.
Wir bitten um vorherige telefonische Terminvereinbarung unter 030 - 47490567.
</t>
  </si>
  <si>
    <r>
      <rPr>
        <sz val="20"/>
        <color theme="1"/>
        <rFont val="Symbol"/>
        <family val="1"/>
        <charset val="2"/>
      </rPr>
      <t>°</t>
    </r>
    <r>
      <rPr>
        <sz val="20"/>
        <color theme="1"/>
        <rFont val="Calibri"/>
        <family val="2"/>
        <scheme val="minor"/>
      </rPr>
      <t xml:space="preserve"> Gern fertigen wir Ihren Rock auch nach individuellen Wünschen. Sprechen Sie uns an.</t>
    </r>
  </si>
  <si>
    <t>Kosmetiktasche mit Reißverschluß, eckig</t>
  </si>
  <si>
    <t>Kosmetiktasche mit Reißverschluß, flach mit Boden</t>
  </si>
  <si>
    <t>15 x 35</t>
  </si>
  <si>
    <t>40 x 40</t>
  </si>
  <si>
    <t>43 x 41</t>
  </si>
  <si>
    <t>30 x 9,5</t>
  </si>
  <si>
    <t>19 x 8</t>
  </si>
  <si>
    <t>18 x 8 x 8</t>
  </si>
  <si>
    <t>-</t>
  </si>
  <si>
    <t xml:space="preserve">42 x 34 </t>
  </si>
  <si>
    <t>16 x 11</t>
  </si>
  <si>
    <t>15 x 10</t>
  </si>
  <si>
    <t>Buchumschlag A5</t>
  </si>
  <si>
    <t>Buchumschlag bestickt A5</t>
  </si>
  <si>
    <t>22 x 16</t>
  </si>
  <si>
    <t>MS: händisch eingefügt</t>
  </si>
  <si>
    <t>Buchumschlag Taschenbuchformat</t>
  </si>
  <si>
    <t>20 x 14</t>
  </si>
  <si>
    <t>Buchumschlag bestickt Taschenbuchformat</t>
  </si>
  <si>
    <t>Ø 13</t>
  </si>
  <si>
    <r>
      <t xml:space="preserve">30 x </t>
    </r>
    <r>
      <rPr>
        <sz val="12"/>
        <color indexed="8"/>
        <rFont val="Calibri"/>
        <family val="2"/>
      </rPr>
      <t>Ø</t>
    </r>
    <r>
      <rPr>
        <sz val="12"/>
        <color indexed="8"/>
        <rFont val="Arial Narrow"/>
        <family val="2"/>
      </rPr>
      <t xml:space="preserve"> 13</t>
    </r>
  </si>
  <si>
    <r>
      <t xml:space="preserve">13 x </t>
    </r>
    <r>
      <rPr>
        <sz val="12"/>
        <color indexed="8"/>
        <rFont val="Calibri"/>
        <family val="2"/>
      </rPr>
      <t>Ø</t>
    </r>
    <r>
      <rPr>
        <sz val="12"/>
        <color indexed="8"/>
        <rFont val="Arial Narrow"/>
        <family val="2"/>
      </rPr>
      <t xml:space="preserve"> 30</t>
    </r>
  </si>
  <si>
    <r>
      <t xml:space="preserve">12 x </t>
    </r>
    <r>
      <rPr>
        <sz val="12"/>
        <color indexed="8"/>
        <rFont val="Calibri"/>
        <family val="2"/>
      </rPr>
      <t>Ø</t>
    </r>
    <r>
      <rPr>
        <sz val="12"/>
        <color indexed="8"/>
        <rFont val="Arial Narrow"/>
        <family val="2"/>
      </rPr>
      <t xml:space="preserve"> 30</t>
    </r>
  </si>
  <si>
    <t>17 x 15</t>
  </si>
  <si>
    <t>13 x 2,5</t>
  </si>
  <si>
    <t>17 x 17</t>
  </si>
  <si>
    <t>26 x 15</t>
  </si>
  <si>
    <t>12 x 2</t>
  </si>
  <si>
    <t>55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</si>
</sst>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21"/>
      <color theme="1"/>
      <name val="Calibri"/>
      <family val="2"/>
      <scheme val="minor"/>
    </font>
    <font>
      <sz val="20"/>
      <color theme="1"/>
      <name val="Symbol"/>
      <family val="1"/>
      <charset val="2"/>
    </font>
    <font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6" fillId="2" borderId="7" applyNumberFormat="0" applyAlignment="0" applyProtection="0"/>
    <xf numFmtId="0" fontId="28" fillId="4" borderId="0" applyNumberFormat="0" applyBorder="0" applyAlignment="0" applyProtection="0"/>
    <xf numFmtId="0" fontId="30" fillId="0" borderId="0"/>
    <xf numFmtId="0" fontId="2" fillId="0" borderId="0"/>
    <xf numFmtId="44" fontId="30" fillId="0" borderId="0" applyFont="0" applyFill="0" applyBorder="0" applyAlignment="0" applyProtection="0"/>
    <xf numFmtId="0" fontId="30" fillId="0" borderId="0"/>
  </cellStyleXfs>
  <cellXfs count="17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1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0" fontId="12" fillId="0" borderId="0" xfId="0" applyFont="1" applyAlignment="1" applyProtection="1"/>
    <xf numFmtId="0" fontId="13" fillId="0" borderId="3" xfId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2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164" fontId="19" fillId="0" borderId="1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Protection="1"/>
    <xf numFmtId="44" fontId="4" fillId="0" borderId="0" xfId="2" applyFont="1" applyProtection="1"/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16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22" fillId="0" borderId="0" xfId="0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/>
    </xf>
    <xf numFmtId="0" fontId="22" fillId="0" borderId="1" xfId="0" applyFont="1" applyBorder="1" applyProtection="1"/>
    <xf numFmtId="0" fontId="4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25" fillId="0" borderId="0" xfId="1" applyFont="1" applyAlignment="1" applyProtection="1"/>
    <xf numFmtId="0" fontId="18" fillId="0" borderId="0" xfId="0" applyFont="1" applyBorder="1" applyAlignment="1" applyProtection="1"/>
    <xf numFmtId="0" fontId="2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19" fillId="3" borderId="1" xfId="3" applyFont="1" applyFill="1" applyBorder="1" applyAlignment="1" applyProtection="1">
      <alignment horizontal="left" vertical="center" shrinkToFit="1"/>
    </xf>
    <xf numFmtId="44" fontId="19" fillId="3" borderId="1" xfId="2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/>
    </xf>
    <xf numFmtId="0" fontId="1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44" fontId="2" fillId="5" borderId="1" xfId="7" applyFont="1" applyFill="1" applyBorder="1" applyAlignment="1" applyProtection="1">
      <alignment horizontal="center" vertical="center" wrapText="1"/>
    </xf>
    <xf numFmtId="0" fontId="32" fillId="6" borderId="4" xfId="5" applyNumberFormat="1" applyFont="1" applyFill="1" applyBorder="1" applyAlignment="1" applyProtection="1">
      <alignment horizontal="left"/>
    </xf>
    <xf numFmtId="0" fontId="33" fillId="0" borderId="9" xfId="5" applyNumberFormat="1" applyFont="1" applyFill="1" applyBorder="1" applyAlignment="1" applyProtection="1"/>
    <xf numFmtId="0" fontId="33" fillId="0" borderId="9" xfId="5" applyNumberFormat="1" applyFont="1" applyFill="1" applyBorder="1" applyAlignment="1" applyProtection="1">
      <protection locked="0"/>
    </xf>
    <xf numFmtId="44" fontId="3" fillId="0" borderId="1" xfId="0" applyNumberFormat="1" applyFont="1" applyBorder="1" applyProtection="1"/>
    <xf numFmtId="0" fontId="32" fillId="6" borderId="10" xfId="5" applyNumberFormat="1" applyFont="1" applyFill="1" applyBorder="1" applyAlignment="1" applyProtection="1">
      <alignment horizontal="left"/>
    </xf>
    <xf numFmtId="0" fontId="31" fillId="0" borderId="4" xfId="4" applyNumberFormat="1" applyFont="1" applyFill="1" applyBorder="1" applyAlignment="1" applyProtection="1">
      <alignment horizontal="left"/>
    </xf>
    <xf numFmtId="0" fontId="33" fillId="6" borderId="9" xfId="5" applyNumberFormat="1" applyFont="1" applyFill="1" applyBorder="1" applyAlignment="1" applyProtection="1"/>
    <xf numFmtId="0" fontId="33" fillId="0" borderId="11" xfId="5" applyNumberFormat="1" applyFont="1" applyFill="1" applyBorder="1" applyAlignment="1" applyProtection="1"/>
    <xf numFmtId="0" fontId="32" fillId="0" borderId="4" xfId="5" applyNumberFormat="1" applyFont="1" applyFill="1" applyBorder="1" applyAlignment="1" applyProtection="1">
      <alignment horizontal="left"/>
    </xf>
    <xf numFmtId="0" fontId="31" fillId="0" borderId="9" xfId="4" applyNumberFormat="1" applyFont="1" applyFill="1" applyBorder="1" applyAlignment="1" applyProtection="1"/>
    <xf numFmtId="0" fontId="32" fillId="7" borderId="4" xfId="5" applyNumberFormat="1" applyFont="1" applyFill="1" applyBorder="1" applyAlignment="1" applyProtection="1">
      <alignment horizontal="left"/>
    </xf>
    <xf numFmtId="0" fontId="33" fillId="7" borderId="11" xfId="5" applyNumberFormat="1" applyFont="1" applyFill="1" applyBorder="1" applyAlignment="1" applyProtection="1"/>
    <xf numFmtId="0" fontId="33" fillId="7" borderId="9" xfId="5" applyNumberFormat="1" applyFont="1" applyFill="1" applyBorder="1" applyAlignment="1" applyProtection="1">
      <protection locked="0"/>
    </xf>
    <xf numFmtId="44" fontId="3" fillId="7" borderId="1" xfId="0" applyNumberFormat="1" applyFont="1" applyFill="1" applyBorder="1" applyProtection="1"/>
    <xf numFmtId="0" fontId="33" fillId="7" borderId="9" xfId="5" applyNumberFormat="1" applyFont="1" applyFill="1" applyBorder="1" applyAlignment="1" applyProtection="1"/>
    <xf numFmtId="0" fontId="32" fillId="0" borderId="5" xfId="5" applyNumberFormat="1" applyFont="1" applyFill="1" applyBorder="1" applyAlignment="1" applyProtection="1">
      <alignment horizontal="left"/>
      <protection locked="0"/>
    </xf>
    <xf numFmtId="0" fontId="34" fillId="6" borderId="10" xfId="5" applyNumberFormat="1" applyFont="1" applyFill="1" applyBorder="1" applyAlignment="1" applyProtection="1">
      <alignment horizontal="left"/>
    </xf>
    <xf numFmtId="0" fontId="35" fillId="6" borderId="4" xfId="5" applyNumberFormat="1" applyFont="1" applyFill="1" applyBorder="1" applyAlignment="1" applyProtection="1">
      <alignment horizontal="left"/>
    </xf>
    <xf numFmtId="0" fontId="35" fillId="0" borderId="15" xfId="5" applyNumberFormat="1" applyFont="1" applyFill="1" applyBorder="1" applyAlignment="1" applyProtection="1">
      <alignment horizontal="left"/>
    </xf>
    <xf numFmtId="0" fontId="35" fillId="0" borderId="5" xfId="5" applyNumberFormat="1" applyFont="1" applyFill="1" applyBorder="1" applyAlignment="1" applyProtection="1">
      <alignment horizontal="left"/>
      <protection locked="0"/>
    </xf>
    <xf numFmtId="44" fontId="6" fillId="0" borderId="12" xfId="0" applyNumberFormat="1" applyFont="1" applyBorder="1" applyProtection="1"/>
    <xf numFmtId="0" fontId="32" fillId="7" borderId="15" xfId="5" applyNumberFormat="1" applyFont="1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33" fillId="0" borderId="16" xfId="5" applyNumberFormat="1" applyFont="1" applyFill="1" applyBorder="1" applyAlignment="1" applyProtection="1">
      <alignment horizontal="left"/>
    </xf>
    <xf numFmtId="0" fontId="33" fillId="0" borderId="17" xfId="5" applyNumberFormat="1" applyFont="1" applyFill="1" applyBorder="1" applyAlignment="1" applyProtection="1">
      <alignment horizontal="left"/>
    </xf>
    <xf numFmtId="0" fontId="33" fillId="0" borderId="18" xfId="5" applyNumberFormat="1" applyFont="1" applyFill="1" applyBorder="1" applyAlignment="1" applyProtection="1"/>
    <xf numFmtId="44" fontId="29" fillId="0" borderId="1" xfId="7" applyFont="1" applyBorder="1" applyAlignment="1" applyProtection="1">
      <alignment horizontal="center"/>
    </xf>
    <xf numFmtId="44" fontId="6" fillId="0" borderId="1" xfId="7" applyFont="1" applyBorder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Protection="1"/>
    <xf numFmtId="0" fontId="37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2" fillId="8" borderId="10" xfId="5" applyNumberFormat="1" applyFont="1" applyFill="1" applyBorder="1" applyAlignment="1" applyProtection="1">
      <alignment horizontal="left"/>
    </xf>
    <xf numFmtId="0" fontId="32" fillId="8" borderId="13" xfId="5" applyNumberFormat="1" applyFont="1" applyFill="1" applyBorder="1" applyAlignment="1" applyProtection="1">
      <alignment horizontal="left"/>
      <protection locked="0"/>
    </xf>
    <xf numFmtId="44" fontId="3" fillId="8" borderId="1" xfId="0" applyNumberFormat="1" applyFont="1" applyFill="1" applyBorder="1" applyProtection="1"/>
    <xf numFmtId="0" fontId="32" fillId="8" borderId="5" xfId="5" applyNumberFormat="1" applyFont="1" applyFill="1" applyBorder="1" applyAlignment="1" applyProtection="1">
      <alignment horizontal="left"/>
      <protection locked="0"/>
    </xf>
    <xf numFmtId="0" fontId="32" fillId="0" borderId="10" xfId="5" applyNumberFormat="1" applyFont="1" applyFill="1" applyBorder="1" applyAlignment="1" applyProtection="1">
      <alignment horizontal="left"/>
    </xf>
    <xf numFmtId="0" fontId="32" fillId="0" borderId="13" xfId="5" applyNumberFormat="1" applyFont="1" applyFill="1" applyBorder="1" applyAlignment="1" applyProtection="1">
      <alignment horizontal="left"/>
      <protection locked="0"/>
    </xf>
    <xf numFmtId="44" fontId="3" fillId="0" borderId="1" xfId="0" applyNumberFormat="1" applyFont="1" applyFill="1" applyBorder="1" applyProtection="1"/>
    <xf numFmtId="0" fontId="19" fillId="0" borderId="1" xfId="3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49" fontId="19" fillId="3" borderId="1" xfId="2" applyNumberFormat="1" applyFont="1" applyFill="1" applyBorder="1" applyAlignment="1" applyProtection="1">
      <alignment horizontal="center" vertical="center" shrinkToFit="1"/>
    </xf>
    <xf numFmtId="44" fontId="3" fillId="0" borderId="1" xfId="2" applyFont="1" applyBorder="1" applyAlignment="1" applyProtection="1">
      <alignment vertical="center"/>
    </xf>
    <xf numFmtId="0" fontId="33" fillId="7" borderId="5" xfId="5" applyNumberFormat="1" applyFont="1" applyFill="1" applyBorder="1" applyAlignment="1" applyProtection="1"/>
    <xf numFmtId="0" fontId="32" fillId="8" borderId="14" xfId="5" applyNumberFormat="1" applyFont="1" applyFill="1" applyBorder="1" applyAlignment="1" applyProtection="1">
      <alignment horizontal="left"/>
    </xf>
    <xf numFmtId="0" fontId="33" fillId="8" borderId="11" xfId="5" applyNumberFormat="1" applyFont="1" applyFill="1" applyBorder="1" applyAlignment="1" applyProtection="1"/>
    <xf numFmtId="44" fontId="3" fillId="8" borderId="1" xfId="2" applyFont="1" applyFill="1" applyBorder="1" applyAlignment="1" applyProtection="1">
      <alignment vertical="center"/>
    </xf>
    <xf numFmtId="0" fontId="32" fillId="0" borderId="14" xfId="5" applyNumberFormat="1" applyFont="1" applyFill="1" applyBorder="1" applyAlignment="1" applyProtection="1">
      <alignment horizontal="left"/>
    </xf>
    <xf numFmtId="44" fontId="3" fillId="0" borderId="1" xfId="2" applyFont="1" applyFill="1" applyBorder="1" applyAlignment="1" applyProtection="1">
      <alignment vertical="center"/>
    </xf>
    <xf numFmtId="0" fontId="32" fillId="8" borderId="15" xfId="5" applyNumberFormat="1" applyFont="1" applyFill="1" applyBorder="1" applyAlignment="1" applyProtection="1">
      <alignment horizontal="left"/>
    </xf>
    <xf numFmtId="0" fontId="33" fillId="8" borderId="9" xfId="5" applyNumberFormat="1" applyFont="1" applyFill="1" applyBorder="1" applyAlignment="1" applyProtection="1"/>
    <xf numFmtId="0" fontId="32" fillId="0" borderId="15" xfId="5" applyNumberFormat="1" applyFont="1" applyFill="1" applyBorder="1" applyAlignment="1" applyProtection="1">
      <alignment horizontal="left"/>
    </xf>
    <xf numFmtId="0" fontId="36" fillId="0" borderId="9" xfId="5" applyNumberFormat="1" applyFont="1" applyFill="1" applyBorder="1" applyAlignment="1" applyProtection="1"/>
    <xf numFmtId="44" fontId="3" fillId="0" borderId="0" xfId="2" applyFont="1" applyBorder="1" applyAlignment="1" applyProtection="1">
      <alignment vertical="center"/>
    </xf>
    <xf numFmtId="0" fontId="33" fillId="0" borderId="16" xfId="5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2" fillId="7" borderId="5" xfId="5" applyNumberFormat="1" applyFont="1" applyFill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3" fillId="9" borderId="9" xfId="5" applyNumberFormat="1" applyFont="1" applyFill="1" applyBorder="1" applyAlignment="1" applyProtection="1"/>
    <xf numFmtId="0" fontId="33" fillId="9" borderId="9" xfId="5" applyNumberFormat="1" applyFont="1" applyFill="1" applyBorder="1" applyAlignment="1" applyProtection="1">
      <protection locked="0"/>
    </xf>
    <xf numFmtId="44" fontId="3" fillId="9" borderId="1" xfId="0" applyNumberFormat="1" applyFont="1" applyFill="1" applyBorder="1" applyProtection="1"/>
    <xf numFmtId="44" fontId="3" fillId="9" borderId="1" xfId="2" applyFont="1" applyFill="1" applyBorder="1" applyAlignment="1" applyProtection="1">
      <alignment vertical="center"/>
    </xf>
    <xf numFmtId="0" fontId="32" fillId="9" borderId="15" xfId="5" applyNumberFormat="1" applyFont="1" applyFill="1" applyBorder="1" applyAlignment="1" applyProtection="1">
      <alignment horizontal="left"/>
    </xf>
    <xf numFmtId="0" fontId="32" fillId="9" borderId="5" xfId="5" applyNumberFormat="1" applyFont="1" applyFill="1" applyBorder="1" applyAlignment="1" applyProtection="1">
      <alignment horizontal="left"/>
      <protection locked="0"/>
    </xf>
    <xf numFmtId="0" fontId="40" fillId="0" borderId="9" xfId="5" applyNumberFormat="1" applyFont="1" applyFill="1" applyBorder="1" applyAlignment="1" applyProtection="1">
      <protection locked="0"/>
    </xf>
    <xf numFmtId="0" fontId="32" fillId="9" borderId="10" xfId="5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top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15" fillId="0" borderId="2" xfId="0" applyFont="1" applyBorder="1" applyProtection="1">
      <protection locked="0"/>
    </xf>
    <xf numFmtId="0" fontId="19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19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 wrapText="1"/>
    </xf>
    <xf numFmtId="0" fontId="19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3" fillId="9" borderId="0" xfId="0" applyFont="1" applyFill="1" applyAlignment="1" applyProtection="1">
      <alignment horizontal="center"/>
    </xf>
  </cellXfs>
  <cellStyles count="9">
    <cellStyle name="Ausgabe" xfId="3" builtinId="21"/>
    <cellStyle name="Gut" xfId="4" builtinId="26"/>
    <cellStyle name="Link" xfId="1" builtinId="8"/>
    <cellStyle name="Standard" xfId="0" builtinId="0"/>
    <cellStyle name="Standard 2" xfId="6"/>
    <cellStyle name="Standard 2 2" xfId="8"/>
    <cellStyle name="Standard 3" xfId="5"/>
    <cellStyle name="Währung" xfId="2" builtinId="4"/>
    <cellStyle name="Währung 2 2" xfId="7"/>
  </cellStyles>
  <dxfs count="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€&quot;_-;\-* #,##0.00\ &quot;€&quot;_-;_-* &quot;-&quot;??\ &quot;€&quot;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protection locked="1" hidden="0"/>
    </dxf>
    <dxf>
      <alignment horizontal="center" vertical="center" textRotation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4499338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86</xdr:row>
          <xdr:rowOff>123825</xdr:rowOff>
        </xdr:from>
        <xdr:to>
          <xdr:col>4</xdr:col>
          <xdr:colOff>485775</xdr:colOff>
          <xdr:row>86</xdr:row>
          <xdr:rowOff>504825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152400</xdr:rowOff>
        </xdr:from>
        <xdr:to>
          <xdr:col>6</xdr:col>
          <xdr:colOff>504825</xdr:colOff>
          <xdr:row>86</xdr:row>
          <xdr:rowOff>504825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le3" displayName="Tabelle3" ref="A3:F55" totalsRowShown="0" headerRowDxfId="8" dataDxfId="7" tableBorderDxfId="6">
  <autoFilter ref="A3:F55"/>
  <tableColumns count="6">
    <tableColumn id="1" name="Artikel-_x000a_nummer" dataDxfId="5" dataCellStyle="Standard 3"/>
    <tableColumn id="2" name="Artikelbezeichnung_x000a_" dataDxfId="4" dataCellStyle="Standard 3"/>
    <tableColumn id="3" name="Details_x000a_" dataDxfId="3" dataCellStyle="Standard 3"/>
    <tableColumn id="8" name="Material_x000a_" dataDxfId="2" dataCellStyle="Standard 3"/>
    <tableColumn id="17" name="Handpreis_x000a_in € netto_x000a_-errechnet-" dataDxfId="1">
      <calculatedColumnFormula>Tabelle3[[#This Row],[Handpreis
in € brutto
-eingegeben-]]/1.07</calculatedColumnFormula>
    </tableColumn>
    <tableColumn id="20" name="Handpreis_x000a_in € brutto_x000a_-eingegeben-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6"/>
  <sheetViews>
    <sheetView tabSelected="1" view="pageLayout" topLeftCell="B1" zoomScale="70" zoomScaleNormal="100" zoomScalePageLayoutView="70" workbookViewId="0">
      <selection activeCell="C87" sqref="C87"/>
    </sheetView>
  </sheetViews>
  <sheetFormatPr baseColWidth="10" defaultRowHeight="15.75" x14ac:dyDescent="0.25"/>
  <cols>
    <col min="1" max="1" width="0.140625" style="1" customWidth="1"/>
    <col min="2" max="2" width="20.85546875" style="1" customWidth="1"/>
    <col min="3" max="3" width="84.28515625" style="1" customWidth="1"/>
    <col min="4" max="4" width="29.5703125" style="1" customWidth="1"/>
    <col min="5" max="5" width="24.42578125" style="1" customWidth="1"/>
    <col min="6" max="6" width="21.85546875" style="1" customWidth="1"/>
    <col min="7" max="7" width="29.85546875" style="1" customWidth="1"/>
    <col min="8" max="8" width="6.7109375" style="1" customWidth="1"/>
    <col min="9" max="9" width="7.140625" style="1" customWidth="1"/>
    <col min="10" max="10" width="7.42578125" style="1" customWidth="1"/>
    <col min="11" max="11" width="6" style="1" customWidth="1"/>
    <col min="12" max="12" width="8" style="1" customWidth="1"/>
    <col min="13" max="13" width="9.28515625" style="1" customWidth="1"/>
    <col min="14" max="14" width="9.140625" style="1" customWidth="1"/>
    <col min="15" max="15" width="13.140625" style="1" customWidth="1"/>
    <col min="16" max="16" width="11.5703125" style="1" customWidth="1"/>
    <col min="17" max="17" width="14" style="1" customWidth="1"/>
    <col min="18" max="18" width="11.7109375" style="1" customWidth="1"/>
    <col min="19" max="19" width="11.42578125" style="1" customWidth="1"/>
    <col min="20" max="16384" width="11.42578125" style="1"/>
  </cols>
  <sheetData>
    <row r="1" spans="1:17" ht="22.5" customHeight="1" x14ac:dyDescent="0.4">
      <c r="B1" s="2"/>
      <c r="C1" s="3"/>
      <c r="D1" s="3"/>
      <c r="E1" s="2"/>
      <c r="F1" s="4"/>
      <c r="G1" s="5"/>
      <c r="L1" s="2"/>
      <c r="N1" s="6"/>
      <c r="O1" s="6"/>
      <c r="P1" s="6"/>
    </row>
    <row r="2" spans="1:17" ht="22.5" customHeight="1" x14ac:dyDescent="0.4">
      <c r="B2" s="2"/>
      <c r="C2" s="3"/>
      <c r="D2" s="3"/>
      <c r="E2" s="2"/>
      <c r="F2" s="4"/>
      <c r="G2" s="5"/>
      <c r="L2" s="2"/>
      <c r="N2" s="6"/>
      <c r="O2" s="6"/>
      <c r="P2" s="6"/>
    </row>
    <row r="3" spans="1:17" ht="22.5" customHeight="1" x14ac:dyDescent="0.4">
      <c r="B3" s="2"/>
      <c r="C3" s="3"/>
      <c r="D3" s="3"/>
      <c r="E3" s="2"/>
      <c r="F3" s="7"/>
      <c r="G3" s="5"/>
      <c r="H3" s="2"/>
      <c r="I3" s="2"/>
      <c r="J3" s="2"/>
      <c r="L3" s="2"/>
      <c r="N3" s="8"/>
      <c r="O3" s="9"/>
      <c r="P3" s="10"/>
    </row>
    <row r="4" spans="1:17" ht="22.5" customHeight="1" x14ac:dyDescent="0.35">
      <c r="B4" s="11"/>
      <c r="C4" s="12"/>
      <c r="D4" s="13"/>
      <c r="E4" s="14"/>
      <c r="F4" s="15"/>
      <c r="G4" s="16"/>
      <c r="H4" s="17"/>
      <c r="I4" s="17"/>
      <c r="J4" s="17"/>
      <c r="K4" s="17"/>
      <c r="L4" s="17"/>
      <c r="M4" s="18"/>
      <c r="N4" s="18"/>
      <c r="O4" s="9"/>
      <c r="P4" s="18"/>
      <c r="Q4" s="19"/>
    </row>
    <row r="5" spans="1:17" ht="26.25" customHeight="1" thickBot="1" x14ac:dyDescent="0.3">
      <c r="B5" s="20"/>
      <c r="C5" s="20"/>
      <c r="D5" s="21"/>
      <c r="E5" s="22"/>
      <c r="F5" s="23"/>
      <c r="G5" s="22"/>
      <c r="H5" s="17"/>
      <c r="I5" s="17"/>
      <c r="J5" s="17"/>
      <c r="K5" s="17"/>
      <c r="L5" s="17"/>
      <c r="M5" s="17"/>
      <c r="N5" s="5"/>
      <c r="O5" s="24"/>
      <c r="P5" s="2"/>
      <c r="Q5" s="2"/>
    </row>
    <row r="6" spans="1:17" ht="30.75" customHeight="1" x14ac:dyDescent="0.4">
      <c r="B6" s="7"/>
      <c r="C6" s="3"/>
      <c r="D6" s="25"/>
      <c r="E6" s="26"/>
      <c r="F6" s="27"/>
      <c r="G6" s="2" t="s">
        <v>13</v>
      </c>
      <c r="H6" s="28"/>
      <c r="I6" s="28"/>
      <c r="J6" s="28"/>
      <c r="K6" s="28"/>
      <c r="L6" s="28"/>
      <c r="M6" s="28"/>
      <c r="N6" s="28"/>
    </row>
    <row r="7" spans="1:17" ht="49.5" customHeight="1" x14ac:dyDescent="0.7">
      <c r="B7" s="63" t="s">
        <v>22</v>
      </c>
      <c r="C7" s="29"/>
      <c r="D7" s="30"/>
      <c r="E7" s="31"/>
      <c r="F7" s="155" t="s">
        <v>27</v>
      </c>
      <c r="G7" s="155"/>
      <c r="H7" s="32"/>
      <c r="I7" s="32"/>
      <c r="J7" s="32"/>
      <c r="K7" s="32"/>
      <c r="L7" s="32"/>
      <c r="M7" s="32"/>
      <c r="N7" s="32"/>
      <c r="O7" s="24"/>
      <c r="P7" s="2"/>
      <c r="Q7" s="2"/>
    </row>
    <row r="8" spans="1:17" ht="32.25" customHeight="1" x14ac:dyDescent="0.45">
      <c r="B8" s="61"/>
      <c r="C8" s="3"/>
      <c r="D8" s="30"/>
      <c r="E8" s="31"/>
      <c r="F8" s="31"/>
      <c r="G8" s="74"/>
      <c r="H8" s="32"/>
      <c r="I8" s="32"/>
      <c r="J8" s="32"/>
      <c r="K8" s="32"/>
      <c r="L8" s="32"/>
      <c r="M8" s="32"/>
      <c r="N8" s="32"/>
      <c r="O8" s="24"/>
      <c r="P8" s="2"/>
      <c r="Q8" s="2"/>
    </row>
    <row r="9" spans="1:17" ht="29.25" customHeight="1" x14ac:dyDescent="0.25">
      <c r="B9" s="34" t="s">
        <v>0</v>
      </c>
      <c r="C9" s="33" t="s">
        <v>1</v>
      </c>
      <c r="D9" s="34" t="s">
        <v>56</v>
      </c>
      <c r="E9" s="66" t="s">
        <v>11</v>
      </c>
      <c r="F9" s="34" t="s">
        <v>2</v>
      </c>
      <c r="G9" s="34" t="s">
        <v>12</v>
      </c>
      <c r="H9" s="6"/>
      <c r="I9" s="6"/>
      <c r="J9" s="6"/>
      <c r="K9" s="6"/>
      <c r="L9" s="6"/>
      <c r="M9" s="6"/>
      <c r="N9" s="35"/>
    </row>
    <row r="10" spans="1:17" s="27" customFormat="1" ht="30" customHeight="1" x14ac:dyDescent="0.35">
      <c r="A10" s="27">
        <v>0.9</v>
      </c>
      <c r="B10" s="69">
        <v>42100</v>
      </c>
      <c r="C10" s="70" t="s">
        <v>47</v>
      </c>
      <c r="D10" s="123" t="str">
        <f>VLOOKUP(B10,'Hilfstabelle Mrz. 21'!$A$4:$F$57,3,FALSE)</f>
        <v>35 x 10</v>
      </c>
      <c r="E10" s="71">
        <f>VLOOKUP(B10,'Hilfstabelle Mrz. 21'!$A$4:$F$57,6,FALSE)</f>
        <v>15</v>
      </c>
      <c r="F10" s="151"/>
      <c r="G10" s="36">
        <f>E10*F10</f>
        <v>0</v>
      </c>
    </row>
    <row r="11" spans="1:17" s="27" customFormat="1" ht="30" customHeight="1" x14ac:dyDescent="0.35">
      <c r="B11" s="69">
        <v>42101</v>
      </c>
      <c r="C11" s="70" t="s">
        <v>48</v>
      </c>
      <c r="D11" s="123" t="str">
        <f>VLOOKUP(B11,'Hilfstabelle Mrz. 21'!$A$4:$F$57,3,FALSE)</f>
        <v>40 x 15</v>
      </c>
      <c r="E11" s="71">
        <f>VLOOKUP(B11,'Hilfstabelle Mrz. 21'!$A$4:$F$57,6,FALSE)</f>
        <v>21</v>
      </c>
      <c r="F11" s="151"/>
      <c r="G11" s="36">
        <f t="shared" ref="G11:G42" si="0">E11*F11</f>
        <v>0</v>
      </c>
    </row>
    <row r="12" spans="1:17" s="27" customFormat="1" ht="30" customHeight="1" x14ac:dyDescent="0.35">
      <c r="B12" s="69">
        <v>42102</v>
      </c>
      <c r="C12" s="70" t="s">
        <v>49</v>
      </c>
      <c r="D12" s="123" t="str">
        <f>VLOOKUP(B12,'Hilfstabelle Mrz. 21'!$A$4:$F$57,3,FALSE)</f>
        <v>16 x 12</v>
      </c>
      <c r="E12" s="71">
        <f>VLOOKUP(B12,'Hilfstabelle Mrz. 21'!$A$4:$F$57,6,FALSE)</f>
        <v>11</v>
      </c>
      <c r="F12" s="151"/>
      <c r="G12" s="36">
        <f t="shared" si="0"/>
        <v>0</v>
      </c>
    </row>
    <row r="13" spans="1:17" s="27" customFormat="1" ht="30" customHeight="1" x14ac:dyDescent="0.35">
      <c r="B13" s="69">
        <v>42106</v>
      </c>
      <c r="C13" s="70" t="s">
        <v>50</v>
      </c>
      <c r="D13" s="123" t="str">
        <f>VLOOKUP(B13,'Hilfstabelle Mrz. 21'!$A$4:$F$57,3,FALSE)</f>
        <v>40 x 15</v>
      </c>
      <c r="E13" s="71">
        <f>VLOOKUP(B13,'Hilfstabelle Mrz. 21'!$A$4:$F$57,6,FALSE)</f>
        <v>19</v>
      </c>
      <c r="F13" s="151"/>
      <c r="G13" s="36">
        <f t="shared" si="0"/>
        <v>0</v>
      </c>
    </row>
    <row r="14" spans="1:17" s="27" customFormat="1" ht="30" customHeight="1" x14ac:dyDescent="0.35">
      <c r="B14" s="69">
        <v>42107</v>
      </c>
      <c r="C14" s="70" t="s">
        <v>58</v>
      </c>
      <c r="D14" s="123" t="str">
        <f>VLOOKUP(B14,'Hilfstabelle Mrz. 21'!$A$4:$F$57,3,FALSE)</f>
        <v>26 x 15</v>
      </c>
      <c r="E14" s="71">
        <f>VLOOKUP(B14,'Hilfstabelle Mrz. 21'!$A$4:$F$57,6,FALSE)</f>
        <v>12</v>
      </c>
      <c r="F14" s="151"/>
      <c r="G14" s="36">
        <f t="shared" si="0"/>
        <v>0</v>
      </c>
    </row>
    <row r="15" spans="1:17" s="27" customFormat="1" ht="30" customHeight="1" x14ac:dyDescent="0.35">
      <c r="B15" s="69">
        <v>42108</v>
      </c>
      <c r="C15" s="70" t="s">
        <v>51</v>
      </c>
      <c r="D15" s="123" t="str">
        <f>VLOOKUP(B15,'Hilfstabelle Mrz. 21'!$A$4:$F$57,3,FALSE)</f>
        <v>17 x 15</v>
      </c>
      <c r="E15" s="71">
        <f>VLOOKUP(B15,'Hilfstabelle Mrz. 21'!$A$4:$F$57,6,FALSE)</f>
        <v>19</v>
      </c>
      <c r="F15" s="151"/>
      <c r="G15" s="36">
        <f t="shared" si="0"/>
        <v>0</v>
      </c>
    </row>
    <row r="16" spans="1:17" s="27" customFormat="1" ht="30" customHeight="1" x14ac:dyDescent="0.35">
      <c r="B16" s="69">
        <v>42413</v>
      </c>
      <c r="C16" s="70" t="s">
        <v>67</v>
      </c>
      <c r="D16" s="123" t="str">
        <f>VLOOKUP(B16,'Hilfstabelle Mrz. 21'!$A$4:$F$57,3,FALSE)</f>
        <v>13 x Ø 30</v>
      </c>
      <c r="E16" s="71">
        <f>VLOOKUP(B16,'Hilfstabelle Mrz. 21'!$A$4:$F$57,6,FALSE)</f>
        <v>21</v>
      </c>
      <c r="F16" s="151"/>
      <c r="G16" s="36">
        <f t="shared" si="0"/>
        <v>0</v>
      </c>
      <c r="I16" s="39"/>
    </row>
    <row r="17" spans="2:8" s="27" customFormat="1" ht="30" customHeight="1" x14ac:dyDescent="0.35">
      <c r="B17" s="69">
        <v>42415</v>
      </c>
      <c r="C17" s="70" t="s">
        <v>68</v>
      </c>
      <c r="D17" s="123" t="str">
        <f>VLOOKUP(B17,'Hilfstabelle Mrz. 21'!$A$4:$F$57,3,FALSE)</f>
        <v>13 x Ø 30</v>
      </c>
      <c r="E17" s="71">
        <f>VLOOKUP(B17,'Hilfstabelle Mrz. 21'!$A$4:$F$57,6,FALSE)</f>
        <v>29</v>
      </c>
      <c r="F17" s="151"/>
      <c r="G17" s="36">
        <f t="shared" si="0"/>
        <v>0</v>
      </c>
    </row>
    <row r="18" spans="2:8" s="27" customFormat="1" ht="30" customHeight="1" x14ac:dyDescent="0.35">
      <c r="B18" s="69">
        <v>42301</v>
      </c>
      <c r="C18" s="70" t="s">
        <v>59</v>
      </c>
      <c r="D18" s="123" t="str">
        <f>VLOOKUP(B18,'Hilfstabelle Mrz. 21'!$A$4:$F$57,3,FALSE)</f>
        <v>15 x 15</v>
      </c>
      <c r="E18" s="71">
        <f>VLOOKUP(B18,'Hilfstabelle Mrz. 21'!$A$4:$F$57,6,FALSE)</f>
        <v>11.5</v>
      </c>
      <c r="F18" s="151"/>
      <c r="G18" s="36">
        <f t="shared" si="0"/>
        <v>0</v>
      </c>
    </row>
    <row r="19" spans="2:8" s="27" customFormat="1" ht="30" customHeight="1" x14ac:dyDescent="0.35">
      <c r="B19" s="69">
        <v>42302</v>
      </c>
      <c r="C19" s="70" t="s">
        <v>60</v>
      </c>
      <c r="D19" s="123" t="str">
        <f>VLOOKUP(B19,'Hilfstabelle Mrz. 21'!$A$4:$F$57,3,FALSE)</f>
        <v>20 x 20</v>
      </c>
      <c r="E19" s="71">
        <f>VLOOKUP(B19,'Hilfstabelle Mrz. 21'!$A$4:$F$57,6,FALSE)</f>
        <v>14.5</v>
      </c>
      <c r="F19" s="151"/>
      <c r="G19" s="36">
        <f t="shared" si="0"/>
        <v>0</v>
      </c>
    </row>
    <row r="20" spans="2:8" s="27" customFormat="1" ht="30" customHeight="1" x14ac:dyDescent="0.35">
      <c r="B20" s="69">
        <v>42807</v>
      </c>
      <c r="C20" s="70" t="s">
        <v>45</v>
      </c>
      <c r="D20" s="123" t="str">
        <f>VLOOKUP(B20,'Hilfstabelle Mrz. 21'!$A$4:$F$57,3,FALSE)</f>
        <v xml:space="preserve">42 x 34 </v>
      </c>
      <c r="E20" s="71">
        <f>VLOOKUP(B20,'Hilfstabelle Mrz. 21'!$A$4:$F$57,6,FALSE)</f>
        <v>21</v>
      </c>
      <c r="F20" s="151"/>
      <c r="G20" s="36">
        <f t="shared" si="0"/>
        <v>0</v>
      </c>
    </row>
    <row r="21" spans="2:8" s="27" customFormat="1" ht="30" customHeight="1" x14ac:dyDescent="0.35">
      <c r="B21" s="69">
        <v>42416</v>
      </c>
      <c r="C21" s="70" t="s">
        <v>144</v>
      </c>
      <c r="D21" s="123" t="str">
        <f>VLOOKUP(B21,'Hilfstabelle Mrz. 21'!$A$4:$F$57,3,FALSE)</f>
        <v>16 x 11</v>
      </c>
      <c r="E21" s="71">
        <f>VLOOKUP(B21,'Hilfstabelle Mrz. 21'!$A$4:$F$57,6,FALSE)</f>
        <v>12.5</v>
      </c>
      <c r="F21" s="151"/>
      <c r="G21" s="36">
        <f t="shared" si="0"/>
        <v>0</v>
      </c>
    </row>
    <row r="22" spans="2:8" s="27" customFormat="1" ht="30" customHeight="1" x14ac:dyDescent="0.35">
      <c r="B22" s="120">
        <v>42418</v>
      </c>
      <c r="C22" s="70" t="s">
        <v>143</v>
      </c>
      <c r="D22" s="123" t="str">
        <f>VLOOKUP(B22,'Hilfstabelle Mrz. 21'!$A$4:$F$57,3,FALSE)</f>
        <v>18 x 8 x 8</v>
      </c>
      <c r="E22" s="71">
        <v>14</v>
      </c>
      <c r="F22" s="151"/>
      <c r="G22" s="36">
        <f t="shared" si="0"/>
        <v>0</v>
      </c>
    </row>
    <row r="23" spans="2:8" s="27" customFormat="1" ht="30" customHeight="1" x14ac:dyDescent="0.35">
      <c r="B23" s="69">
        <v>42417</v>
      </c>
      <c r="C23" s="70" t="s">
        <v>52</v>
      </c>
      <c r="D23" s="123" t="str">
        <f>VLOOKUP(B23,'Hilfstabelle Mrz. 21'!$A$4:$F$57,3,FALSE)</f>
        <v>15 x 10</v>
      </c>
      <c r="E23" s="71">
        <f>VLOOKUP(B23,'Hilfstabelle Mrz. 21'!$A$4:$F$57,6,FALSE)</f>
        <v>8.5</v>
      </c>
      <c r="F23" s="151"/>
      <c r="G23" s="36">
        <f t="shared" si="0"/>
        <v>0</v>
      </c>
    </row>
    <row r="24" spans="2:8" s="27" customFormat="1" ht="30" customHeight="1" x14ac:dyDescent="0.35">
      <c r="B24" s="69">
        <v>42222</v>
      </c>
      <c r="C24" s="70" t="s">
        <v>61</v>
      </c>
      <c r="D24" s="123"/>
      <c r="E24" s="71">
        <f>VLOOKUP(B24,'Hilfstabelle Mrz. 21'!$A$4:$F$57,6,FALSE)</f>
        <v>85</v>
      </c>
      <c r="F24" s="151"/>
      <c r="G24" s="36">
        <f t="shared" si="0"/>
        <v>0</v>
      </c>
    </row>
    <row r="25" spans="2:8" s="27" customFormat="1" ht="30" customHeight="1" x14ac:dyDescent="0.35">
      <c r="B25" s="69">
        <v>42226</v>
      </c>
      <c r="C25" s="70" t="s">
        <v>62</v>
      </c>
      <c r="D25" s="123"/>
      <c r="E25" s="71">
        <f>VLOOKUP(B25,'Hilfstabelle Mrz. 21'!$A$4:$F$57,6,FALSE)</f>
        <v>50</v>
      </c>
      <c r="F25" s="151"/>
      <c r="G25" s="36">
        <f t="shared" si="0"/>
        <v>0</v>
      </c>
    </row>
    <row r="26" spans="2:8" s="27" customFormat="1" ht="30" customHeight="1" x14ac:dyDescent="0.35">
      <c r="B26" s="69">
        <v>42227</v>
      </c>
      <c r="C26" s="70" t="s">
        <v>63</v>
      </c>
      <c r="D26" s="123"/>
      <c r="E26" s="71">
        <f>VLOOKUP(B26,'Hilfstabelle Mrz. 21'!$A$4:$F$57,6,FALSE)</f>
        <v>35</v>
      </c>
      <c r="F26" s="151"/>
      <c r="G26" s="36">
        <f t="shared" si="0"/>
        <v>0</v>
      </c>
    </row>
    <row r="27" spans="2:8" s="27" customFormat="1" ht="30" customHeight="1" x14ac:dyDescent="0.35">
      <c r="B27" s="69">
        <v>42420</v>
      </c>
      <c r="C27" s="70" t="s">
        <v>155</v>
      </c>
      <c r="D27" s="123" t="str">
        <f>VLOOKUP(B27,'Hilfstabelle Mrz. 21'!$A$4:$F$57,3,FALSE)</f>
        <v>22 x 16</v>
      </c>
      <c r="E27" s="71">
        <v>8.5</v>
      </c>
      <c r="F27" s="151"/>
      <c r="G27" s="36">
        <f t="shared" si="0"/>
        <v>0</v>
      </c>
    </row>
    <row r="28" spans="2:8" s="27" customFormat="1" ht="30" customHeight="1" x14ac:dyDescent="0.35">
      <c r="B28" s="69">
        <v>42423</v>
      </c>
      <c r="C28" s="70" t="s">
        <v>156</v>
      </c>
      <c r="D28" s="123" t="str">
        <f>VLOOKUP(B28,'Hilfstabelle Mrz. 21'!$A$4:$F$57,3,FALSE)</f>
        <v>22 x 16</v>
      </c>
      <c r="E28" s="71">
        <v>13</v>
      </c>
      <c r="F28" s="151"/>
      <c r="G28" s="36">
        <f t="shared" si="0"/>
        <v>0</v>
      </c>
    </row>
    <row r="29" spans="2:8" s="27" customFormat="1" ht="30" customHeight="1" x14ac:dyDescent="0.35">
      <c r="B29" s="120">
        <v>42424</v>
      </c>
      <c r="C29" s="70" t="s">
        <v>159</v>
      </c>
      <c r="D29" s="69" t="s">
        <v>160</v>
      </c>
      <c r="E29" s="71">
        <v>8.5</v>
      </c>
      <c r="F29" s="151"/>
      <c r="G29" s="36">
        <f t="shared" si="0"/>
        <v>0</v>
      </c>
    </row>
    <row r="30" spans="2:8" s="27" customFormat="1" ht="30" customHeight="1" x14ac:dyDescent="0.35">
      <c r="B30" s="120">
        <v>42425</v>
      </c>
      <c r="C30" s="70" t="s">
        <v>161</v>
      </c>
      <c r="D30" s="69" t="s">
        <v>160</v>
      </c>
      <c r="E30" s="71">
        <v>13</v>
      </c>
      <c r="F30" s="151"/>
      <c r="G30" s="36">
        <f t="shared" si="0"/>
        <v>0</v>
      </c>
    </row>
    <row r="31" spans="2:8" s="27" customFormat="1" ht="30" customHeight="1" x14ac:dyDescent="0.35">
      <c r="B31" s="69">
        <v>42713</v>
      </c>
      <c r="C31" s="70" t="s">
        <v>70</v>
      </c>
      <c r="D31" s="123" t="str">
        <f>VLOOKUP(B31,'Hilfstabelle Mrz. 21'!$A$4:$F$57,3,FALSE)</f>
        <v>55 x 2</v>
      </c>
      <c r="E31" s="71">
        <f>VLOOKUP(B31,'Hilfstabelle Mrz. 21'!$A$4:$F$57,6,FALSE)</f>
        <v>6.5</v>
      </c>
      <c r="F31" s="151"/>
      <c r="G31" s="36">
        <f t="shared" si="0"/>
        <v>0</v>
      </c>
      <c r="H31" s="43"/>
    </row>
    <row r="32" spans="2:8" s="27" customFormat="1" ht="30" customHeight="1" x14ac:dyDescent="0.35">
      <c r="B32" s="69">
        <v>42712</v>
      </c>
      <c r="C32" s="70" t="s">
        <v>69</v>
      </c>
      <c r="D32" s="123" t="str">
        <f>VLOOKUP(B32,'Hilfstabelle Mrz. 21'!$A$4:$F$57,3,FALSE)</f>
        <v>12 x 2</v>
      </c>
      <c r="E32" s="71">
        <f>VLOOKUP(B32,'Hilfstabelle Mrz. 21'!$A$4:$F$57,6,FALSE)</f>
        <v>3.5</v>
      </c>
      <c r="F32" s="151"/>
      <c r="G32" s="36">
        <f t="shared" si="0"/>
        <v>0</v>
      </c>
      <c r="H32" s="43"/>
    </row>
    <row r="33" spans="2:10" s="27" customFormat="1" ht="30" customHeight="1" x14ac:dyDescent="0.35">
      <c r="B33" s="69">
        <v>42709</v>
      </c>
      <c r="C33" s="70" t="s">
        <v>41</v>
      </c>
      <c r="D33" s="123" t="str">
        <f>VLOOKUP(B33,'Hilfstabelle Mrz. 21'!$A$4:$F$57,3,FALSE)</f>
        <v>12 x Ø 30</v>
      </c>
      <c r="E33" s="71">
        <f>VLOOKUP(B33,'Hilfstabelle Mrz. 21'!$A$4:$F$57,6,FALSE)</f>
        <v>15</v>
      </c>
      <c r="F33" s="151"/>
      <c r="G33" s="36">
        <f t="shared" si="0"/>
        <v>0</v>
      </c>
      <c r="H33" s="43"/>
    </row>
    <row r="34" spans="2:10" s="27" customFormat="1" ht="30" customHeight="1" x14ac:dyDescent="0.35">
      <c r="B34" s="69">
        <v>42701</v>
      </c>
      <c r="C34" s="70" t="s">
        <v>64</v>
      </c>
      <c r="D34" s="123" t="str">
        <f>VLOOKUP(B34,'Hilfstabelle Mrz. 21'!$A$4:$F$57,3,FALSE)</f>
        <v>20 x 20</v>
      </c>
      <c r="E34" s="71">
        <f>VLOOKUP(B34,'Hilfstabelle Mrz. 21'!$A$4:$F$57,6,FALSE)</f>
        <v>15</v>
      </c>
      <c r="F34" s="151"/>
      <c r="G34" s="36">
        <f t="shared" si="0"/>
        <v>0</v>
      </c>
      <c r="H34" s="43"/>
      <c r="I34" s="43"/>
      <c r="J34" s="43"/>
    </row>
    <row r="35" spans="2:10" s="27" customFormat="1" ht="30" customHeight="1" x14ac:dyDescent="0.35">
      <c r="B35" s="69">
        <v>42300</v>
      </c>
      <c r="C35" s="70" t="s">
        <v>32</v>
      </c>
      <c r="D35" s="123" t="str">
        <f>VLOOKUP(B35,'Hilfstabelle Mrz. 21'!$A$4:$F$57,3,FALSE)</f>
        <v>10 x 10</v>
      </c>
      <c r="E35" s="71">
        <f>VLOOKUP(B35,'Hilfstabelle Mrz. 21'!$A$4:$F$57,6,FALSE)</f>
        <v>3.5</v>
      </c>
      <c r="F35" s="151"/>
      <c r="G35" s="36">
        <f t="shared" si="0"/>
        <v>0</v>
      </c>
      <c r="H35" s="43"/>
      <c r="I35" s="43"/>
      <c r="J35" s="43"/>
    </row>
    <row r="36" spans="2:10" s="27" customFormat="1" ht="30" customHeight="1" x14ac:dyDescent="0.35">
      <c r="B36" s="69">
        <v>42307</v>
      </c>
      <c r="C36" s="70" t="s">
        <v>36</v>
      </c>
      <c r="D36" s="123" t="str">
        <f>VLOOKUP(B36,'Hilfstabelle Mrz. 21'!$A$4:$F$57,3,FALSE)</f>
        <v>10 x 10</v>
      </c>
      <c r="E36" s="71">
        <f>VLOOKUP(B36,'Hilfstabelle Mrz. 21'!$A$4:$F$57,6,FALSE)</f>
        <v>6.5</v>
      </c>
      <c r="F36" s="151"/>
      <c r="G36" s="36">
        <f t="shared" si="0"/>
        <v>0</v>
      </c>
      <c r="H36" s="43"/>
      <c r="I36" s="43"/>
      <c r="J36" s="43"/>
    </row>
    <row r="37" spans="2:10" s="27" customFormat="1" ht="30" customHeight="1" x14ac:dyDescent="0.35">
      <c r="B37" s="69">
        <v>42308</v>
      </c>
      <c r="C37" s="70" t="s">
        <v>37</v>
      </c>
      <c r="D37" s="123" t="str">
        <f>VLOOKUP(B37,'Hilfstabelle Mrz. 21'!$A$4:$F$57,3,FALSE)</f>
        <v>10 x 10</v>
      </c>
      <c r="E37" s="71">
        <f>VLOOKUP(B37,'Hilfstabelle Mrz. 21'!$A$4:$F$57,6,FALSE)</f>
        <v>5.5</v>
      </c>
      <c r="F37" s="151"/>
      <c r="G37" s="36">
        <f t="shared" si="0"/>
        <v>0</v>
      </c>
      <c r="H37" s="43"/>
      <c r="I37" s="43"/>
      <c r="J37" s="43"/>
    </row>
    <row r="38" spans="2:10" s="27" customFormat="1" ht="30" customHeight="1" x14ac:dyDescent="0.35">
      <c r="B38" s="69">
        <v>42424</v>
      </c>
      <c r="C38" s="70" t="s">
        <v>133</v>
      </c>
      <c r="D38" s="123"/>
      <c r="E38" s="71">
        <v>4</v>
      </c>
      <c r="F38" s="151"/>
      <c r="G38" s="36">
        <f t="shared" si="0"/>
        <v>0</v>
      </c>
      <c r="H38" s="43"/>
      <c r="I38" s="43"/>
      <c r="J38" s="43"/>
    </row>
    <row r="39" spans="2:10" s="27" customFormat="1" ht="30" customHeight="1" x14ac:dyDescent="0.35">
      <c r="B39" s="69">
        <v>42500</v>
      </c>
      <c r="C39" s="70" t="s">
        <v>38</v>
      </c>
      <c r="D39" s="123" t="str">
        <f>VLOOKUP(B39,'Hilfstabelle Mrz. 21'!$A$4:$F$57,3,FALSE)</f>
        <v>30 x 9,5</v>
      </c>
      <c r="E39" s="71">
        <f>VLOOKUP(B39,'Hilfstabelle Mrz. 21'!$A$4:$F$57,6,FALSE)</f>
        <v>10</v>
      </c>
      <c r="F39" s="151"/>
      <c r="G39" s="36">
        <f t="shared" si="0"/>
        <v>0</v>
      </c>
      <c r="H39" s="43"/>
      <c r="I39" s="43"/>
      <c r="J39" s="43"/>
    </row>
    <row r="40" spans="2:10" s="27" customFormat="1" ht="30" customHeight="1" x14ac:dyDescent="0.35">
      <c r="B40" s="69">
        <v>42501</v>
      </c>
      <c r="C40" s="70" t="s">
        <v>39</v>
      </c>
      <c r="D40" s="123" t="str">
        <f>VLOOKUP(B40,'Hilfstabelle Mrz. 21'!$A$4:$F$57,3,FALSE)</f>
        <v>19 x 8</v>
      </c>
      <c r="E40" s="71">
        <f>VLOOKUP(B40,'Hilfstabelle Mrz. 21'!$A$4:$F$57,6,FALSE)</f>
        <v>8.5</v>
      </c>
      <c r="F40" s="151"/>
      <c r="G40" s="36">
        <f t="shared" si="0"/>
        <v>0</v>
      </c>
      <c r="H40" s="43"/>
      <c r="I40" s="43"/>
      <c r="J40" s="43"/>
    </row>
    <row r="41" spans="2:10" s="27" customFormat="1" ht="30" customHeight="1" x14ac:dyDescent="0.35">
      <c r="B41" s="69">
        <v>42714</v>
      </c>
      <c r="C41" s="70" t="s">
        <v>55</v>
      </c>
      <c r="D41" s="123" t="str">
        <f>VLOOKUP(B41,'Hilfstabelle Mrz. 21'!$A$4:$F$57,3,FALSE)</f>
        <v>30 x Ø 13</v>
      </c>
      <c r="E41" s="71">
        <f>VLOOKUP(B41,'Hilfstabelle Mrz. 21'!$A$4:$F$57,6,FALSE)</f>
        <v>15</v>
      </c>
      <c r="F41" s="151"/>
      <c r="G41" s="36">
        <f t="shared" si="0"/>
        <v>0</v>
      </c>
      <c r="H41" s="43"/>
      <c r="I41" s="43"/>
      <c r="J41" s="43"/>
    </row>
    <row r="42" spans="2:10" s="27" customFormat="1" ht="30" customHeight="1" x14ac:dyDescent="0.35">
      <c r="B42" s="69">
        <v>42715</v>
      </c>
      <c r="C42" s="70" t="s">
        <v>44</v>
      </c>
      <c r="D42" s="123" t="str">
        <f>VLOOKUP(B42,'Hilfstabelle Mrz. 21'!$A$4:$F$57,3,FALSE)</f>
        <v>Ø 13</v>
      </c>
      <c r="E42" s="71">
        <f>VLOOKUP(B42,'Hilfstabelle Mrz. 21'!$A$4:$F$57,6,FALSE)</f>
        <v>8.5</v>
      </c>
      <c r="F42" s="151"/>
      <c r="G42" s="36">
        <f t="shared" si="0"/>
        <v>0</v>
      </c>
      <c r="H42" s="43"/>
      <c r="I42" s="43"/>
      <c r="J42" s="43"/>
    </row>
    <row r="43" spans="2:10" s="47" customFormat="1" ht="30" customHeight="1" x14ac:dyDescent="0.35">
      <c r="B43" s="42"/>
      <c r="C43" s="42"/>
      <c r="D43" s="41"/>
      <c r="E43" s="44"/>
      <c r="F43" s="41"/>
      <c r="G43" s="45"/>
      <c r="H43" s="46"/>
      <c r="I43" s="46"/>
      <c r="J43" s="46"/>
    </row>
    <row r="44" spans="2:10" s="49" customFormat="1" ht="30" customHeight="1" x14ac:dyDescent="0.4">
      <c r="B44" s="158" t="s">
        <v>21</v>
      </c>
      <c r="C44" s="159"/>
      <c r="D44" s="159"/>
      <c r="E44" s="159"/>
      <c r="F44" s="160"/>
      <c r="G44" s="48">
        <f>SUM(G10:G42)</f>
        <v>0</v>
      </c>
      <c r="H44" s="40"/>
      <c r="I44" s="40"/>
      <c r="J44" s="40"/>
    </row>
    <row r="45" spans="2:10" s="49" customFormat="1" ht="30" customHeight="1" x14ac:dyDescent="0.4">
      <c r="B45" s="121"/>
      <c r="C45" s="121"/>
      <c r="D45" s="121"/>
      <c r="E45" s="121"/>
      <c r="F45" s="121"/>
      <c r="G45" s="122"/>
      <c r="H45" s="40"/>
      <c r="I45" s="40"/>
      <c r="J45" s="40"/>
    </row>
    <row r="46" spans="2:10" s="49" customFormat="1" ht="59.25" customHeight="1" x14ac:dyDescent="0.45">
      <c r="B46" s="164" t="s">
        <v>65</v>
      </c>
      <c r="C46" s="164"/>
      <c r="D46" s="164"/>
      <c r="E46" s="164"/>
      <c r="F46" s="164"/>
      <c r="G46" s="164"/>
      <c r="H46" s="40"/>
      <c r="I46" s="40"/>
      <c r="J46" s="40"/>
    </row>
    <row r="47" spans="2:10" s="49" customFormat="1" ht="15.75" customHeight="1" x14ac:dyDescent="0.4">
      <c r="B47" s="72"/>
      <c r="C47" s="72"/>
      <c r="D47" s="72"/>
      <c r="E47" s="72"/>
      <c r="F47" s="72"/>
      <c r="G47" s="72"/>
      <c r="H47" s="40"/>
      <c r="I47" s="40"/>
      <c r="J47" s="40"/>
    </row>
    <row r="48" spans="2:10" s="49" customFormat="1" ht="30" customHeight="1" x14ac:dyDescent="0.4">
      <c r="B48" s="162" t="s">
        <v>66</v>
      </c>
      <c r="C48" s="162"/>
      <c r="D48" s="162"/>
      <c r="E48" s="162"/>
      <c r="F48" s="162"/>
      <c r="G48" s="162"/>
      <c r="H48" s="40"/>
      <c r="I48" s="40"/>
      <c r="J48" s="40"/>
    </row>
    <row r="49" spans="2:10" s="49" customFormat="1" ht="30" customHeight="1" x14ac:dyDescent="0.4">
      <c r="B49" s="163" t="s">
        <v>142</v>
      </c>
      <c r="C49" s="163"/>
      <c r="D49" s="163"/>
      <c r="E49" s="163"/>
      <c r="F49" s="163"/>
      <c r="G49" s="163"/>
      <c r="H49" s="40"/>
      <c r="I49" s="40"/>
      <c r="J49" s="40"/>
    </row>
    <row r="50" spans="2:10" s="49" customFormat="1" ht="34.5" customHeight="1" x14ac:dyDescent="0.4">
      <c r="B50" s="67"/>
      <c r="C50" s="67"/>
      <c r="D50" s="67"/>
      <c r="E50" s="67"/>
      <c r="F50" s="67"/>
      <c r="G50" s="67"/>
      <c r="H50" s="40"/>
      <c r="I50" s="40"/>
      <c r="J50" s="40"/>
    </row>
    <row r="51" spans="2:10" s="49" customFormat="1" ht="30" customHeight="1" x14ac:dyDescent="0.4">
      <c r="B51" s="161" t="s">
        <v>71</v>
      </c>
      <c r="C51" s="161"/>
      <c r="D51" s="161"/>
      <c r="E51" s="161"/>
      <c r="F51" s="161"/>
      <c r="G51" s="161"/>
      <c r="H51" s="40"/>
      <c r="I51" s="40"/>
      <c r="J51" s="40"/>
    </row>
    <row r="52" spans="2:10" s="49" customFormat="1" ht="30" customHeight="1" x14ac:dyDescent="0.4">
      <c r="B52" s="161" t="s">
        <v>23</v>
      </c>
      <c r="C52" s="161"/>
      <c r="D52" s="161"/>
      <c r="E52" s="161"/>
      <c r="F52" s="161"/>
      <c r="G52" s="161"/>
      <c r="H52" s="40"/>
      <c r="I52" s="40"/>
      <c r="J52" s="40"/>
    </row>
    <row r="53" spans="2:10" s="49" customFormat="1" ht="30" customHeight="1" x14ac:dyDescent="0.4">
      <c r="B53" s="161" t="s">
        <v>19</v>
      </c>
      <c r="C53" s="161"/>
      <c r="D53" s="161"/>
      <c r="E53" s="161"/>
      <c r="F53" s="161"/>
      <c r="G53" s="161"/>
      <c r="H53" s="40"/>
      <c r="I53" s="40"/>
      <c r="J53" s="40"/>
    </row>
    <row r="54" spans="2:10" s="49" customFormat="1" ht="30" customHeight="1" x14ac:dyDescent="0.4">
      <c r="B54" s="150"/>
      <c r="C54" s="150"/>
      <c r="D54" s="150"/>
      <c r="E54" s="150"/>
      <c r="F54" s="150"/>
      <c r="G54" s="150"/>
      <c r="H54" s="40"/>
      <c r="I54" s="40"/>
      <c r="J54" s="40"/>
    </row>
    <row r="55" spans="2:10" s="49" customFormat="1" ht="30" customHeight="1" x14ac:dyDescent="0.4">
      <c r="B55" s="150"/>
      <c r="C55" s="150"/>
      <c r="D55" s="150"/>
      <c r="E55" s="150"/>
      <c r="F55" s="150"/>
      <c r="G55" s="150"/>
      <c r="H55" s="40"/>
      <c r="I55" s="40"/>
      <c r="J55" s="40"/>
    </row>
    <row r="56" spans="2:10" s="49" customFormat="1" ht="30" customHeight="1" x14ac:dyDescent="0.4">
      <c r="B56" s="150"/>
      <c r="C56" s="150"/>
      <c r="D56" s="150"/>
      <c r="E56" s="150"/>
      <c r="F56" s="150"/>
      <c r="G56" s="150"/>
      <c r="H56" s="40"/>
      <c r="I56" s="40"/>
      <c r="J56" s="40"/>
    </row>
    <row r="57" spans="2:10" s="49" customFormat="1" ht="30" customHeight="1" x14ac:dyDescent="0.4">
      <c r="B57" s="150"/>
      <c r="C57" s="150"/>
      <c r="D57" s="150"/>
      <c r="E57" s="150"/>
      <c r="F57" s="150"/>
      <c r="G57" s="150"/>
      <c r="H57" s="40"/>
      <c r="I57" s="40"/>
      <c r="J57" s="40"/>
    </row>
    <row r="58" spans="2:10" s="49" customFormat="1" ht="30" customHeight="1" x14ac:dyDescent="0.4">
      <c r="B58" s="150"/>
      <c r="C58" s="150"/>
      <c r="D58" s="150"/>
      <c r="E58" s="150"/>
      <c r="F58" s="150"/>
      <c r="G58" s="150"/>
      <c r="H58" s="40"/>
      <c r="I58" s="40"/>
      <c r="J58" s="40"/>
    </row>
    <row r="59" spans="2:10" s="49" customFormat="1" ht="30" customHeight="1" x14ac:dyDescent="0.4">
      <c r="B59" s="150"/>
      <c r="C59" s="150"/>
      <c r="D59" s="150"/>
      <c r="E59" s="150"/>
      <c r="F59" s="150"/>
      <c r="G59" s="150"/>
      <c r="H59" s="40"/>
      <c r="I59" s="40"/>
      <c r="J59" s="40"/>
    </row>
    <row r="60" spans="2:10" s="49" customFormat="1" ht="30" customHeight="1" x14ac:dyDescent="0.4">
      <c r="B60" s="150"/>
      <c r="C60" s="150"/>
      <c r="D60" s="150"/>
      <c r="E60" s="150"/>
      <c r="F60" s="150"/>
      <c r="G60" s="150"/>
      <c r="H60" s="40"/>
      <c r="I60" s="40"/>
      <c r="J60" s="40"/>
    </row>
    <row r="61" spans="2:10" s="49" customFormat="1" ht="30" customHeight="1" x14ac:dyDescent="0.4">
      <c r="B61" s="150"/>
      <c r="C61" s="150"/>
      <c r="D61" s="150"/>
      <c r="E61" s="150"/>
      <c r="F61" s="150"/>
      <c r="G61" s="150"/>
      <c r="H61" s="40"/>
      <c r="I61" s="40"/>
      <c r="J61" s="40"/>
    </row>
    <row r="62" spans="2:10" s="49" customFormat="1" ht="30" customHeight="1" x14ac:dyDescent="0.4">
      <c r="B62" s="150"/>
      <c r="C62" s="150"/>
      <c r="D62" s="150"/>
      <c r="E62" s="150"/>
      <c r="F62" s="150"/>
      <c r="G62" s="150"/>
      <c r="H62" s="40"/>
      <c r="I62" s="40"/>
      <c r="J62" s="40"/>
    </row>
    <row r="63" spans="2:10" s="49" customFormat="1" ht="30" customHeight="1" x14ac:dyDescent="0.4">
      <c r="B63" s="150"/>
      <c r="C63" s="150"/>
      <c r="D63" s="150"/>
      <c r="E63" s="150"/>
      <c r="F63" s="150"/>
      <c r="G63" s="150"/>
      <c r="H63" s="40"/>
      <c r="I63" s="40"/>
      <c r="J63" s="40"/>
    </row>
    <row r="64" spans="2:10" s="49" customFormat="1" ht="30" customHeight="1" x14ac:dyDescent="0.4">
      <c r="B64" s="68" t="s">
        <v>57</v>
      </c>
      <c r="C64" s="1"/>
      <c r="D64" s="1"/>
      <c r="E64" s="1"/>
      <c r="F64" s="2"/>
      <c r="G64" s="1"/>
      <c r="H64" s="40"/>
      <c r="I64" s="40"/>
      <c r="J64" s="40"/>
    </row>
    <row r="65" spans="2:10" s="49" customFormat="1" ht="14.25" customHeight="1" x14ac:dyDescent="0.4">
      <c r="B65" s="68"/>
      <c r="C65" s="1"/>
      <c r="D65" s="1"/>
      <c r="E65" s="1"/>
      <c r="F65" s="2"/>
      <c r="G65" s="1"/>
      <c r="H65" s="40"/>
      <c r="I65" s="40"/>
      <c r="J65" s="40"/>
    </row>
    <row r="66" spans="2:10" s="49" customFormat="1" ht="30" customHeight="1" x14ac:dyDescent="0.4">
      <c r="B66" s="167"/>
      <c r="C66" s="167"/>
      <c r="D66" s="167"/>
      <c r="E66" s="167"/>
      <c r="F66" s="167"/>
      <c r="G66" s="167"/>
      <c r="H66" s="40"/>
      <c r="I66" s="40"/>
      <c r="J66" s="40"/>
    </row>
    <row r="67" spans="2:10" s="49" customFormat="1" ht="30" customHeight="1" x14ac:dyDescent="0.4">
      <c r="B67" s="168"/>
      <c r="C67" s="168"/>
      <c r="D67" s="168"/>
      <c r="E67" s="168"/>
      <c r="F67" s="168"/>
      <c r="G67" s="168"/>
      <c r="H67" s="40"/>
      <c r="I67" s="40"/>
      <c r="J67" s="40"/>
    </row>
    <row r="68" spans="2:10" s="49" customFormat="1" ht="30" customHeight="1" x14ac:dyDescent="0.4">
      <c r="B68" s="169"/>
      <c r="C68" s="169"/>
      <c r="D68" s="169"/>
      <c r="E68" s="169"/>
      <c r="F68" s="169"/>
      <c r="G68" s="169"/>
      <c r="H68" s="40"/>
      <c r="I68" s="40"/>
      <c r="J68" s="40"/>
    </row>
    <row r="69" spans="2:10" s="49" customFormat="1" ht="30" customHeight="1" x14ac:dyDescent="0.4">
      <c r="B69" s="168"/>
      <c r="C69" s="168"/>
      <c r="D69" s="168"/>
      <c r="E69" s="168"/>
      <c r="F69" s="168"/>
      <c r="G69" s="168"/>
      <c r="H69" s="40"/>
      <c r="I69" s="40"/>
      <c r="J69" s="40"/>
    </row>
    <row r="70" spans="2:10" s="49" customFormat="1" ht="30" customHeight="1" x14ac:dyDescent="0.4">
      <c r="B70" s="169"/>
      <c r="C70" s="169"/>
      <c r="D70" s="169"/>
      <c r="E70" s="169"/>
      <c r="F70" s="169"/>
      <c r="G70" s="169"/>
      <c r="H70" s="40"/>
      <c r="I70" s="40"/>
      <c r="J70" s="40"/>
    </row>
    <row r="71" spans="2:10" s="49" customFormat="1" ht="30" customHeight="1" x14ac:dyDescent="0.4">
      <c r="B71" s="168"/>
      <c r="C71" s="168"/>
      <c r="D71" s="168"/>
      <c r="E71" s="168"/>
      <c r="F71" s="168"/>
      <c r="G71" s="168"/>
      <c r="H71" s="40"/>
      <c r="I71" s="40"/>
      <c r="J71" s="40"/>
    </row>
    <row r="72" spans="2:10" s="49" customFormat="1" ht="30" customHeight="1" x14ac:dyDescent="0.4">
      <c r="B72" s="169"/>
      <c r="C72" s="169"/>
      <c r="D72" s="169"/>
      <c r="E72" s="169"/>
      <c r="F72" s="169"/>
      <c r="G72" s="169"/>
      <c r="H72" s="40"/>
      <c r="I72" s="40"/>
      <c r="J72" s="40"/>
    </row>
    <row r="73" spans="2:10" s="49" customFormat="1" ht="30" customHeight="1" x14ac:dyDescent="0.4">
      <c r="B73" s="168"/>
      <c r="C73" s="168"/>
      <c r="D73" s="168"/>
      <c r="E73" s="168"/>
      <c r="F73" s="168"/>
      <c r="G73" s="168"/>
      <c r="H73" s="40"/>
      <c r="I73" s="40"/>
      <c r="J73" s="40"/>
    </row>
    <row r="74" spans="2:10" s="49" customFormat="1" ht="30" customHeight="1" x14ac:dyDescent="0.4">
      <c r="B74" s="149"/>
      <c r="C74" s="76"/>
      <c r="D74" s="76"/>
      <c r="E74" s="76"/>
      <c r="F74" s="77"/>
      <c r="G74" s="76"/>
      <c r="H74" s="40"/>
      <c r="I74" s="40"/>
      <c r="J74" s="40"/>
    </row>
    <row r="75" spans="2:10" s="49" customFormat="1" ht="28.35" customHeight="1" x14ac:dyDescent="0.4">
      <c r="B75" s="149"/>
      <c r="C75" s="30"/>
      <c r="D75" s="50"/>
      <c r="E75" s="51"/>
      <c r="F75" s="52"/>
      <c r="G75" s="53"/>
      <c r="H75" s="40"/>
      <c r="I75" s="40"/>
      <c r="J75" s="40"/>
    </row>
    <row r="76" spans="2:10" s="49" customFormat="1" ht="50.25" customHeight="1" x14ac:dyDescent="0.55000000000000004">
      <c r="B76" s="64" t="s">
        <v>3</v>
      </c>
      <c r="C76" s="54"/>
      <c r="D76" s="50"/>
      <c r="E76" s="55" t="s">
        <v>15</v>
      </c>
      <c r="F76" s="1"/>
      <c r="G76" s="56"/>
      <c r="H76" s="40"/>
      <c r="I76" s="40"/>
      <c r="J76" s="40"/>
    </row>
    <row r="77" spans="2:10" ht="42.6" customHeight="1" x14ac:dyDescent="0.35">
      <c r="B77" s="57" t="s">
        <v>26</v>
      </c>
      <c r="C77" s="152"/>
      <c r="E77" s="30" t="s">
        <v>10</v>
      </c>
      <c r="G77" s="31"/>
    </row>
    <row r="78" spans="2:10" ht="42.6" customHeight="1" x14ac:dyDescent="0.35">
      <c r="B78" s="57" t="s">
        <v>25</v>
      </c>
      <c r="C78" s="152"/>
      <c r="E78" s="57" t="s">
        <v>25</v>
      </c>
      <c r="F78" s="157"/>
      <c r="G78" s="157"/>
    </row>
    <row r="79" spans="2:10" ht="42.6" customHeight="1" x14ac:dyDescent="0.35">
      <c r="B79" s="57" t="s">
        <v>4</v>
      </c>
      <c r="C79" s="152"/>
      <c r="E79" s="57" t="s">
        <v>4</v>
      </c>
      <c r="F79" s="157"/>
      <c r="G79" s="157"/>
    </row>
    <row r="80" spans="2:10" ht="42.6" customHeight="1" x14ac:dyDescent="0.35">
      <c r="B80" s="57" t="s">
        <v>5</v>
      </c>
      <c r="C80" s="152"/>
      <c r="E80" s="57" t="s">
        <v>5</v>
      </c>
      <c r="F80" s="157"/>
      <c r="G80" s="157"/>
    </row>
    <row r="81" spans="2:17" ht="42.6" customHeight="1" x14ac:dyDescent="0.35">
      <c r="B81" s="57" t="s">
        <v>6</v>
      </c>
      <c r="C81" s="152"/>
      <c r="E81" s="57" t="s">
        <v>6</v>
      </c>
      <c r="F81" s="156"/>
      <c r="G81" s="156"/>
    </row>
    <row r="82" spans="2:17" ht="42.6" customHeight="1" x14ac:dyDescent="0.35">
      <c r="B82" s="57" t="s">
        <v>7</v>
      </c>
      <c r="C82" s="152"/>
      <c r="E82" s="57" t="s">
        <v>7</v>
      </c>
      <c r="F82" s="156"/>
      <c r="G82" s="156"/>
    </row>
    <row r="83" spans="2:17" ht="42.6" customHeight="1" x14ac:dyDescent="0.35">
      <c r="B83" s="57" t="s">
        <v>14</v>
      </c>
      <c r="C83" s="152"/>
      <c r="E83" s="57" t="s">
        <v>14</v>
      </c>
      <c r="F83" s="156"/>
      <c r="G83" s="156"/>
    </row>
    <row r="84" spans="2:17" ht="42.6" customHeight="1" x14ac:dyDescent="0.35">
      <c r="B84" s="57" t="s">
        <v>8</v>
      </c>
      <c r="C84" s="152"/>
      <c r="E84" s="57" t="s">
        <v>8</v>
      </c>
      <c r="F84" s="156"/>
      <c r="G84" s="156"/>
    </row>
    <row r="85" spans="2:17" ht="42.6" customHeight="1" x14ac:dyDescent="0.35">
      <c r="B85" s="57" t="s">
        <v>9</v>
      </c>
      <c r="C85" s="152"/>
      <c r="E85" s="57" t="s">
        <v>9</v>
      </c>
      <c r="F85" s="156"/>
      <c r="G85" s="156"/>
    </row>
    <row r="86" spans="2:17" ht="42.6" customHeight="1" x14ac:dyDescent="0.25">
      <c r="C86" s="2"/>
      <c r="E86" s="58"/>
    </row>
    <row r="87" spans="2:17" ht="42.6" customHeight="1" x14ac:dyDescent="0.35">
      <c r="B87" s="59" t="s">
        <v>18</v>
      </c>
      <c r="C87" s="153"/>
      <c r="E87" s="60" t="s">
        <v>16</v>
      </c>
      <c r="F87" s="61"/>
      <c r="G87" s="60" t="s">
        <v>17</v>
      </c>
    </row>
    <row r="88" spans="2:17" ht="42.6" customHeight="1" x14ac:dyDescent="0.35">
      <c r="B88" s="59"/>
      <c r="C88" s="75"/>
      <c r="E88" s="60"/>
      <c r="F88" s="61"/>
      <c r="G88" s="60"/>
    </row>
    <row r="89" spans="2:17" ht="42.6" customHeight="1" x14ac:dyDescent="0.35">
      <c r="B89" s="59"/>
      <c r="C89" s="75"/>
      <c r="E89" s="60"/>
      <c r="F89" s="61"/>
      <c r="G89" s="60"/>
    </row>
    <row r="90" spans="2:17" ht="42.6" customHeight="1" x14ac:dyDescent="0.35">
      <c r="B90" s="62"/>
      <c r="C90" s="75"/>
      <c r="E90" s="60"/>
      <c r="F90" s="61"/>
      <c r="G90" s="60"/>
    </row>
    <row r="91" spans="2:17" ht="90" customHeight="1" x14ac:dyDescent="0.25">
      <c r="B91" s="166" t="s">
        <v>72</v>
      </c>
      <c r="C91" s="166"/>
      <c r="D91" s="166"/>
      <c r="E91" s="166"/>
      <c r="F91" s="166"/>
      <c r="G91" s="166"/>
    </row>
    <row r="92" spans="2:17" ht="35.25" customHeight="1" x14ac:dyDescent="0.25">
      <c r="B92" s="148"/>
      <c r="C92" s="148"/>
      <c r="D92" s="148"/>
      <c r="E92" s="148"/>
      <c r="F92" s="148"/>
      <c r="G92" s="148"/>
    </row>
    <row r="93" spans="2:17" ht="42.6" customHeight="1" x14ac:dyDescent="0.25">
      <c r="B93" s="73" t="s">
        <v>24</v>
      </c>
      <c r="C93" s="165" t="s">
        <v>46</v>
      </c>
      <c r="D93" s="165"/>
      <c r="E93" s="165"/>
      <c r="F93" s="165"/>
      <c r="G93" s="165"/>
    </row>
    <row r="94" spans="2:17" ht="134.25" customHeight="1" x14ac:dyDescent="0.25">
      <c r="B94" s="73" t="s">
        <v>20</v>
      </c>
      <c r="C94" s="154" t="s">
        <v>141</v>
      </c>
      <c r="D94" s="154"/>
      <c r="E94" s="154"/>
      <c r="F94" s="154"/>
      <c r="G94" s="154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ht="28.35" customHeight="1" x14ac:dyDescent="0.4">
      <c r="C95" s="37"/>
      <c r="D95" s="37"/>
      <c r="E95" s="37"/>
      <c r="F95" s="37"/>
      <c r="G95" s="37"/>
    </row>
    <row r="96" spans="2:17" ht="26.25" x14ac:dyDescent="0.4">
      <c r="C96" s="38"/>
    </row>
    <row r="97" spans="3:3" ht="26.25" x14ac:dyDescent="0.4">
      <c r="C97" s="38"/>
    </row>
    <row r="98" spans="3:3" ht="26.25" x14ac:dyDescent="0.4">
      <c r="C98" s="38"/>
    </row>
    <row r="99" spans="3:3" ht="26.25" x14ac:dyDescent="0.4">
      <c r="C99" s="38"/>
    </row>
    <row r="100" spans="3:3" ht="26.25" x14ac:dyDescent="0.4">
      <c r="C100" s="38"/>
    </row>
    <row r="101" spans="3:3" ht="26.25" x14ac:dyDescent="0.4">
      <c r="C101" s="38"/>
    </row>
    <row r="102" spans="3:3" ht="26.25" x14ac:dyDescent="0.4">
      <c r="C102" s="38"/>
    </row>
    <row r="103" spans="3:3" ht="26.25" x14ac:dyDescent="0.4">
      <c r="C103" s="38"/>
    </row>
    <row r="104" spans="3:3" ht="26.25" x14ac:dyDescent="0.4">
      <c r="C104" s="38"/>
    </row>
    <row r="105" spans="3:3" ht="26.25" x14ac:dyDescent="0.4">
      <c r="C105" s="38"/>
    </row>
    <row r="106" spans="3:3" ht="26.25" x14ac:dyDescent="0.4">
      <c r="C106" s="38"/>
    </row>
  </sheetData>
  <sheetProtection algorithmName="SHA-512" hashValue="WilHxqRg+rdjOWHIqLeMy+FXJcoRY5jrbHT6EW6yGGr06iZFFZ+6w4AA+L3ENsml1lKuENToZAIjNYobrWiuJg==" saltValue="Mm6SOTIybENKp3Y/huxx7g==" spinCount="100000" sheet="1" selectLockedCells="1"/>
  <mergeCells count="23">
    <mergeCell ref="B46:G46"/>
    <mergeCell ref="C93:G93"/>
    <mergeCell ref="B91:G91"/>
    <mergeCell ref="B66:G67"/>
    <mergeCell ref="B68:G69"/>
    <mergeCell ref="B70:G71"/>
    <mergeCell ref="B72:G73"/>
    <mergeCell ref="C94:G94"/>
    <mergeCell ref="F7:G7"/>
    <mergeCell ref="F83:G83"/>
    <mergeCell ref="F84:G84"/>
    <mergeCell ref="F85:G85"/>
    <mergeCell ref="F79:G79"/>
    <mergeCell ref="F80:G80"/>
    <mergeCell ref="F81:G81"/>
    <mergeCell ref="F82:G82"/>
    <mergeCell ref="B44:F44"/>
    <mergeCell ref="B51:G51"/>
    <mergeCell ref="B52:G52"/>
    <mergeCell ref="B53:G53"/>
    <mergeCell ref="B48:G48"/>
    <mergeCell ref="B49:G49"/>
    <mergeCell ref="F78:G78"/>
  </mergeCells>
  <hyperlinks>
    <hyperlink ref="B7" r:id="rId1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2"/>
  <headerFooter>
    <oddHeader>&amp;R&amp;22Preisliste für Endverbraucher
gültig ab 01.03.2021</oddHeader>
    <oddFooter>&amp;L&amp;20Kaspar Hauser Stiftung
Textilwerkstatt
&amp;C&amp;18Pankstraße 8 / Aufg. F - 13127 Berlin Buchholz
Telefon 030 474905-67 FAX -99
textilwerkstatt@kh-stiftung.de&amp;R&amp;16 Seite &amp;P von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4</xdr:col>
                    <xdr:colOff>66675</xdr:colOff>
                    <xdr:row>86</xdr:row>
                    <xdr:rowOff>123825</xdr:rowOff>
                  </from>
                  <to>
                    <xdr:col>4</xdr:col>
                    <xdr:colOff>485775</xdr:colOff>
                    <xdr:row>86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6</xdr:col>
                    <xdr:colOff>85725</xdr:colOff>
                    <xdr:row>86</xdr:row>
                    <xdr:rowOff>152400</xdr:rowOff>
                  </from>
                  <to>
                    <xdr:col>6</xdr:col>
                    <xdr:colOff>504825</xdr:colOff>
                    <xdr:row>86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7" workbookViewId="0">
      <selection activeCell="A40" sqref="A40"/>
    </sheetView>
  </sheetViews>
  <sheetFormatPr baseColWidth="10" defaultRowHeight="15.75" x14ac:dyDescent="0.25"/>
  <cols>
    <col min="1" max="1" width="10.85546875" style="1" customWidth="1"/>
    <col min="2" max="2" width="48.140625" style="1" customWidth="1"/>
    <col min="3" max="3" width="12.5703125" style="103" bestFit="1" customWidth="1"/>
    <col min="4" max="4" width="35.140625" style="1" customWidth="1"/>
    <col min="5" max="5" width="20.5703125" style="1" customWidth="1"/>
    <col min="6" max="6" width="18.28515625" style="1" customWidth="1"/>
    <col min="7" max="16384" width="11.42578125" style="1"/>
  </cols>
  <sheetData>
    <row r="1" spans="1:6" ht="16.5" thickBot="1" x14ac:dyDescent="0.3"/>
    <row r="2" spans="1:6" ht="15.75" customHeight="1" x14ac:dyDescent="0.25">
      <c r="A2" s="104"/>
      <c r="B2" s="105" t="s">
        <v>137</v>
      </c>
      <c r="C2" s="136"/>
      <c r="D2" s="106"/>
      <c r="E2" s="107" t="s">
        <v>138</v>
      </c>
      <c r="F2" s="108" t="s">
        <v>139</v>
      </c>
    </row>
    <row r="3" spans="1:6" s="3" customFormat="1" ht="45" x14ac:dyDescent="0.25">
      <c r="A3" s="78" t="s">
        <v>73</v>
      </c>
      <c r="B3" s="79" t="s">
        <v>74</v>
      </c>
      <c r="C3" s="137" t="s">
        <v>75</v>
      </c>
      <c r="D3" s="79" t="s">
        <v>76</v>
      </c>
      <c r="E3" s="80" t="s">
        <v>77</v>
      </c>
      <c r="F3" s="80" t="s">
        <v>78</v>
      </c>
    </row>
    <row r="4" spans="1:6" x14ac:dyDescent="0.25">
      <c r="A4" s="81">
        <v>42100</v>
      </c>
      <c r="B4" s="82" t="s">
        <v>79</v>
      </c>
      <c r="C4" s="83" t="s">
        <v>28</v>
      </c>
      <c r="D4" s="82" t="s">
        <v>80</v>
      </c>
      <c r="E4" s="84">
        <f>Tabelle3[[#This Row],[Handpreis
in € brutto
-eingegeben-]]/1.07</f>
        <v>14.018691588785046</v>
      </c>
      <c r="F4" s="124">
        <v>15</v>
      </c>
    </row>
    <row r="5" spans="1:6" x14ac:dyDescent="0.25">
      <c r="A5" s="81">
        <v>42101</v>
      </c>
      <c r="B5" s="82" t="s">
        <v>81</v>
      </c>
      <c r="C5" s="83" t="s">
        <v>29</v>
      </c>
      <c r="D5" s="82" t="s">
        <v>80</v>
      </c>
      <c r="E5" s="84">
        <f>Tabelle3[[#This Row],[Handpreis
in € brutto
-eingegeben-]]/1.07</f>
        <v>19.626168224299064</v>
      </c>
      <c r="F5" s="124">
        <v>21</v>
      </c>
    </row>
    <row r="6" spans="1:6" x14ac:dyDescent="0.25">
      <c r="A6" s="81">
        <v>42102</v>
      </c>
      <c r="B6" s="82" t="s">
        <v>82</v>
      </c>
      <c r="C6" s="83" t="s">
        <v>30</v>
      </c>
      <c r="D6" s="87" t="s">
        <v>83</v>
      </c>
      <c r="E6" s="84">
        <f>Tabelle3[[#This Row],[Handpreis
in € brutto
-eingegeben-]]/1.07</f>
        <v>10.2803738317757</v>
      </c>
      <c r="F6" s="124">
        <v>11</v>
      </c>
    </row>
    <row r="7" spans="1:6" x14ac:dyDescent="0.25">
      <c r="A7" s="81">
        <v>42106</v>
      </c>
      <c r="B7" s="82" t="s">
        <v>84</v>
      </c>
      <c r="C7" s="83" t="s">
        <v>29</v>
      </c>
      <c r="D7" s="87" t="s">
        <v>83</v>
      </c>
      <c r="E7" s="84">
        <f>Tabelle3[[#This Row],[Handpreis
in € brutto
-eingegeben-]]/1.07</f>
        <v>17.75700934579439</v>
      </c>
      <c r="F7" s="124">
        <v>19</v>
      </c>
    </row>
    <row r="8" spans="1:6" x14ac:dyDescent="0.25">
      <c r="A8" s="81">
        <v>42300</v>
      </c>
      <c r="B8" s="82" t="s">
        <v>32</v>
      </c>
      <c r="C8" s="83" t="s">
        <v>33</v>
      </c>
      <c r="D8" s="82"/>
      <c r="E8" s="84">
        <f>Tabelle3[[#This Row],[Handpreis
in € brutto
-eingegeben-]]/1.07</f>
        <v>3.2710280373831773</v>
      </c>
      <c r="F8" s="124">
        <v>3.5</v>
      </c>
    </row>
    <row r="9" spans="1:6" x14ac:dyDescent="0.25">
      <c r="A9" s="81">
        <v>42301</v>
      </c>
      <c r="B9" s="82" t="s">
        <v>85</v>
      </c>
      <c r="C9" s="83" t="s">
        <v>34</v>
      </c>
      <c r="D9" s="82" t="s">
        <v>86</v>
      </c>
      <c r="E9" s="84">
        <f>Tabelle3[[#This Row],[Handpreis
in € brutto
-eingegeben-]]/1.07</f>
        <v>10.747663551401869</v>
      </c>
      <c r="F9" s="124">
        <v>11.5</v>
      </c>
    </row>
    <row r="10" spans="1:6" x14ac:dyDescent="0.25">
      <c r="A10" s="81">
        <v>42302</v>
      </c>
      <c r="B10" s="82" t="s">
        <v>87</v>
      </c>
      <c r="C10" s="83" t="s">
        <v>35</v>
      </c>
      <c r="D10" s="82" t="s">
        <v>86</v>
      </c>
      <c r="E10" s="84">
        <f>Tabelle3[[#This Row],[Handpreis
in € brutto
-eingegeben-]]/1.07</f>
        <v>13.551401869158878</v>
      </c>
      <c r="F10" s="124">
        <v>14.5</v>
      </c>
    </row>
    <row r="11" spans="1:6" x14ac:dyDescent="0.25">
      <c r="A11" s="81">
        <v>42412</v>
      </c>
      <c r="B11" s="82" t="s">
        <v>88</v>
      </c>
      <c r="C11" s="83" t="s">
        <v>145</v>
      </c>
      <c r="D11" s="82" t="s">
        <v>89</v>
      </c>
      <c r="E11" s="84" t="e">
        <f>Tabelle3[[#This Row],[Handpreis
in € brutto
-eingegeben-]]/1.07</f>
        <v>#VALUE!</v>
      </c>
      <c r="F11" s="124" t="s">
        <v>90</v>
      </c>
    </row>
    <row r="12" spans="1:6" x14ac:dyDescent="0.25">
      <c r="A12" s="81">
        <v>42500</v>
      </c>
      <c r="B12" s="82" t="s">
        <v>38</v>
      </c>
      <c r="C12" s="83" t="s">
        <v>148</v>
      </c>
      <c r="D12" s="82" t="s">
        <v>91</v>
      </c>
      <c r="E12" s="84">
        <f>Tabelle3[[#This Row],[Handpreis
in € brutto
-eingegeben-]]/1.07</f>
        <v>9.3457943925233646</v>
      </c>
      <c r="F12" s="124">
        <v>10</v>
      </c>
    </row>
    <row r="13" spans="1:6" x14ac:dyDescent="0.25">
      <c r="A13" s="81">
        <v>42501</v>
      </c>
      <c r="B13" s="82" t="s">
        <v>39</v>
      </c>
      <c r="C13" s="83" t="s">
        <v>149</v>
      </c>
      <c r="D13" s="82" t="s">
        <v>91</v>
      </c>
      <c r="E13" s="84">
        <f>Tabelle3[[#This Row],[Handpreis
in € brutto
-eingegeben-]]/1.07</f>
        <v>7.9439252336448591</v>
      </c>
      <c r="F13" s="124">
        <v>8.5</v>
      </c>
    </row>
    <row r="14" spans="1:6" x14ac:dyDescent="0.25">
      <c r="A14" s="85">
        <v>42502</v>
      </c>
      <c r="B14" s="82" t="s">
        <v>53</v>
      </c>
      <c r="C14" s="83"/>
      <c r="D14" s="82" t="s">
        <v>92</v>
      </c>
      <c r="E14" s="84" t="e">
        <f>Tabelle3[[#This Row],[Handpreis
in € brutto
-eingegeben-]]/1.07</f>
        <v>#VALUE!</v>
      </c>
      <c r="F14" s="124" t="s">
        <v>93</v>
      </c>
    </row>
    <row r="15" spans="1:6" x14ac:dyDescent="0.25">
      <c r="A15" s="85">
        <v>42503</v>
      </c>
      <c r="B15" s="82" t="s">
        <v>54</v>
      </c>
      <c r="C15" s="83"/>
      <c r="D15" s="82" t="s">
        <v>92</v>
      </c>
      <c r="E15" s="84" t="e">
        <f>Tabelle3[[#This Row],[Handpreis
in € brutto
-eingegeben-]]/1.07</f>
        <v>#VALUE!</v>
      </c>
      <c r="F15" s="124" t="s">
        <v>94</v>
      </c>
    </row>
    <row r="16" spans="1:6" x14ac:dyDescent="0.25">
      <c r="A16" s="81">
        <v>42620</v>
      </c>
      <c r="B16" s="82" t="s">
        <v>95</v>
      </c>
      <c r="C16" s="83" t="s">
        <v>146</v>
      </c>
      <c r="D16" s="87" t="s">
        <v>83</v>
      </c>
      <c r="E16" s="84" t="e">
        <f>Tabelle3[[#This Row],[Handpreis
in € brutto
-eingegeben-]]/1.07</f>
        <v>#VALUE!</v>
      </c>
      <c r="F16" s="124" t="s">
        <v>90</v>
      </c>
    </row>
    <row r="17" spans="1:6" x14ac:dyDescent="0.25">
      <c r="A17" s="86">
        <v>42701</v>
      </c>
      <c r="B17" s="82" t="s">
        <v>96</v>
      </c>
      <c r="C17" s="83" t="s">
        <v>35</v>
      </c>
      <c r="D17" s="90" t="s">
        <v>97</v>
      </c>
      <c r="E17" s="84">
        <f>Tabelle3[[#This Row],[Handpreis
in € brutto
-eingegeben-]]/1.07</f>
        <v>14.018691588785046</v>
      </c>
      <c r="F17" s="124">
        <v>15</v>
      </c>
    </row>
    <row r="18" spans="1:6" x14ac:dyDescent="0.25">
      <c r="A18" s="81">
        <v>42708</v>
      </c>
      <c r="B18" s="82" t="s">
        <v>40</v>
      </c>
      <c r="C18" s="83" t="s">
        <v>147</v>
      </c>
      <c r="D18" s="82" t="s">
        <v>98</v>
      </c>
      <c r="E18" s="84" t="e">
        <f>Tabelle3[[#This Row],[Handpreis
in € brutto
-eingegeben-]]/1.07</f>
        <v>#VALUE!</v>
      </c>
      <c r="F18" s="124" t="s">
        <v>93</v>
      </c>
    </row>
    <row r="19" spans="1:6" x14ac:dyDescent="0.25">
      <c r="A19" s="81">
        <v>42709</v>
      </c>
      <c r="B19" s="82" t="s">
        <v>41</v>
      </c>
      <c r="C19" s="83" t="s">
        <v>165</v>
      </c>
      <c r="D19" s="88" t="s">
        <v>92</v>
      </c>
      <c r="E19" s="84">
        <f>Tabelle3[[#This Row],[Handpreis
in € brutto
-eingegeben-]]/1.07</f>
        <v>14.018691588785046</v>
      </c>
      <c r="F19" s="124">
        <v>15</v>
      </c>
    </row>
    <row r="20" spans="1:6" x14ac:dyDescent="0.25">
      <c r="A20" s="81">
        <v>42108</v>
      </c>
      <c r="B20" s="82" t="s">
        <v>99</v>
      </c>
      <c r="C20" s="83" t="s">
        <v>166</v>
      </c>
      <c r="D20" s="87" t="s">
        <v>100</v>
      </c>
      <c r="E20" s="84">
        <f>Tabelle3[[#This Row],[Handpreis
in € brutto
-eingegeben-]]/1.07</f>
        <v>17.75700934579439</v>
      </c>
      <c r="F20" s="124">
        <v>19</v>
      </c>
    </row>
    <row r="21" spans="1:6" x14ac:dyDescent="0.25">
      <c r="A21" s="81">
        <v>42711</v>
      </c>
      <c r="B21" s="82" t="s">
        <v>43</v>
      </c>
      <c r="C21" s="83" t="s">
        <v>167</v>
      </c>
      <c r="D21" s="88" t="s">
        <v>101</v>
      </c>
      <c r="E21" s="84" t="e">
        <f>Tabelle3[[#This Row],[Handpreis
in € brutto
-eingegeben-]]/1.07</f>
        <v>#VALUE!</v>
      </c>
      <c r="F21" s="124" t="s">
        <v>90</v>
      </c>
    </row>
    <row r="22" spans="1:6" x14ac:dyDescent="0.25">
      <c r="A22" s="81">
        <v>42710</v>
      </c>
      <c r="B22" s="82" t="s">
        <v>42</v>
      </c>
      <c r="C22" s="83" t="s">
        <v>168</v>
      </c>
      <c r="D22" s="88" t="s">
        <v>102</v>
      </c>
      <c r="E22" s="84" t="e">
        <f>Tabelle3[[#This Row],[Handpreis
in € brutto
-eingegeben-]]/1.07</f>
        <v>#VALUE!</v>
      </c>
      <c r="F22" s="124" t="s">
        <v>90</v>
      </c>
    </row>
    <row r="23" spans="1:6" x14ac:dyDescent="0.25">
      <c r="A23" s="81">
        <v>42107</v>
      </c>
      <c r="B23" s="87" t="s">
        <v>103</v>
      </c>
      <c r="C23" s="83" t="s">
        <v>169</v>
      </c>
      <c r="D23" s="87" t="s">
        <v>80</v>
      </c>
      <c r="E23" s="84">
        <f>Tabelle3[[#This Row],[Handpreis
in € brutto
-eingegeben-]]/1.07</f>
        <v>11.214953271028037</v>
      </c>
      <c r="F23" s="124">
        <v>12</v>
      </c>
    </row>
    <row r="24" spans="1:6" x14ac:dyDescent="0.25">
      <c r="A24" s="81">
        <v>42307</v>
      </c>
      <c r="B24" s="82" t="s">
        <v>104</v>
      </c>
      <c r="C24" s="83" t="s">
        <v>33</v>
      </c>
      <c r="D24" s="82" t="s">
        <v>105</v>
      </c>
      <c r="E24" s="84">
        <f>Tabelle3[[#This Row],[Handpreis
in € brutto
-eingegeben-]]/1.07</f>
        <v>6.0747663551401869</v>
      </c>
      <c r="F24" s="124">
        <v>6.5</v>
      </c>
    </row>
    <row r="25" spans="1:6" x14ac:dyDescent="0.25">
      <c r="A25" s="81">
        <v>42308</v>
      </c>
      <c r="B25" s="88" t="s">
        <v>106</v>
      </c>
      <c r="C25" s="83" t="s">
        <v>33</v>
      </c>
      <c r="D25" s="82" t="s">
        <v>107</v>
      </c>
      <c r="E25" s="84">
        <f>Tabelle3[[#This Row],[Handpreis
in € brutto
-eingegeben-]]/1.07</f>
        <v>5.1401869158878499</v>
      </c>
      <c r="F25" s="124">
        <v>5.5</v>
      </c>
    </row>
    <row r="26" spans="1:6" x14ac:dyDescent="0.25">
      <c r="A26" s="81">
        <v>42712</v>
      </c>
      <c r="B26" s="88" t="s">
        <v>69</v>
      </c>
      <c r="C26" s="83" t="s">
        <v>170</v>
      </c>
      <c r="D26" s="88" t="s">
        <v>101</v>
      </c>
      <c r="E26" s="84">
        <f>Tabelle3[[#This Row],[Handpreis
in € brutto
-eingegeben-]]/1.07</f>
        <v>3.2710280373831773</v>
      </c>
      <c r="F26" s="124">
        <v>3.5</v>
      </c>
    </row>
    <row r="27" spans="1:6" x14ac:dyDescent="0.25">
      <c r="A27" s="81">
        <v>42713</v>
      </c>
      <c r="B27" s="87" t="s">
        <v>70</v>
      </c>
      <c r="C27" s="83" t="s">
        <v>171</v>
      </c>
      <c r="D27" s="88" t="s">
        <v>101</v>
      </c>
      <c r="E27" s="84">
        <f>Tabelle3[[#This Row],[Handpreis
in € brutto
-eingegeben-]]/1.07</f>
        <v>6.0747663551401869</v>
      </c>
      <c r="F27" s="124">
        <v>6.5</v>
      </c>
    </row>
    <row r="28" spans="1:6" x14ac:dyDescent="0.25">
      <c r="A28" s="81">
        <v>42220</v>
      </c>
      <c r="B28" s="82" t="s">
        <v>31</v>
      </c>
      <c r="C28" s="83"/>
      <c r="D28" s="88" t="s">
        <v>101</v>
      </c>
      <c r="E28" s="84" t="e">
        <f>Tabelle3[[#This Row],[Handpreis
in € brutto
-eingegeben-]]/1.07</f>
        <v>#VALUE!</v>
      </c>
      <c r="F28" s="124" t="s">
        <v>90</v>
      </c>
    </row>
    <row r="29" spans="1:6" x14ac:dyDescent="0.25">
      <c r="A29" s="81">
        <v>42221</v>
      </c>
      <c r="B29" s="82" t="s">
        <v>108</v>
      </c>
      <c r="C29" s="83"/>
      <c r="D29" s="82" t="s">
        <v>109</v>
      </c>
      <c r="E29" s="84" t="e">
        <f>Tabelle3[[#This Row],[Handpreis
in € brutto
-eingegeben-]]/1.07</f>
        <v>#VALUE!</v>
      </c>
      <c r="F29" s="124" t="s">
        <v>93</v>
      </c>
    </row>
    <row r="30" spans="1:6" x14ac:dyDescent="0.25">
      <c r="A30" s="81">
        <v>42222</v>
      </c>
      <c r="B30" s="82" t="s">
        <v>110</v>
      </c>
      <c r="C30" s="83"/>
      <c r="D30" s="82" t="s">
        <v>109</v>
      </c>
      <c r="E30" s="84">
        <f>Tabelle3[[#This Row],[Handpreis
in € brutto
-eingegeben-]]/1.07</f>
        <v>79.43925233644859</v>
      </c>
      <c r="F30" s="124">
        <v>85</v>
      </c>
    </row>
    <row r="31" spans="1:6" x14ac:dyDescent="0.25">
      <c r="A31" s="81">
        <v>42223</v>
      </c>
      <c r="B31" s="82" t="s">
        <v>111</v>
      </c>
      <c r="C31" s="83"/>
      <c r="D31" s="82" t="s">
        <v>109</v>
      </c>
      <c r="E31" s="84" t="e">
        <f>Tabelle3[[#This Row],[Handpreis
in € brutto
-eingegeben-]]/1.07</f>
        <v>#VALUE!</v>
      </c>
      <c r="F31" s="124" t="s">
        <v>90</v>
      </c>
    </row>
    <row r="32" spans="1:6" x14ac:dyDescent="0.25">
      <c r="A32" s="81">
        <v>42224</v>
      </c>
      <c r="B32" s="82" t="s">
        <v>112</v>
      </c>
      <c r="C32" s="83"/>
      <c r="D32" s="82" t="s">
        <v>113</v>
      </c>
      <c r="E32" s="84" t="e">
        <f>Tabelle3[[#This Row],[Handpreis
in € brutto
-eingegeben-]]/1.07</f>
        <v>#VALUE!</v>
      </c>
      <c r="F32" s="124" t="s">
        <v>90</v>
      </c>
    </row>
    <row r="33" spans="1:9" x14ac:dyDescent="0.25">
      <c r="A33" s="81">
        <v>42225</v>
      </c>
      <c r="B33" s="82" t="s">
        <v>114</v>
      </c>
      <c r="C33" s="83"/>
      <c r="D33" s="82" t="s">
        <v>113</v>
      </c>
      <c r="E33" s="84" t="e">
        <f>Tabelle3[[#This Row],[Handpreis
in € brutto
-eingegeben-]]/1.07</f>
        <v>#VALUE!</v>
      </c>
      <c r="F33" s="124" t="s">
        <v>90</v>
      </c>
    </row>
    <row r="34" spans="1:9" x14ac:dyDescent="0.25">
      <c r="A34" s="89">
        <v>42226</v>
      </c>
      <c r="B34" s="82" t="s">
        <v>115</v>
      </c>
      <c r="C34" s="83"/>
      <c r="D34" s="82" t="s">
        <v>113</v>
      </c>
      <c r="E34" s="84">
        <f>Tabelle3[[#This Row],[Handpreis
in € brutto
-eingegeben-]]/1.07</f>
        <v>46.728971962616818</v>
      </c>
      <c r="F34" s="124">
        <v>50</v>
      </c>
    </row>
    <row r="35" spans="1:9" x14ac:dyDescent="0.25">
      <c r="A35" s="89">
        <v>42227</v>
      </c>
      <c r="B35" s="87" t="s">
        <v>116</v>
      </c>
      <c r="C35" s="83"/>
      <c r="D35" s="82" t="s">
        <v>113</v>
      </c>
      <c r="E35" s="84">
        <f>Tabelle3[[#This Row],[Handpreis
in € brutto
-eingegeben-]]/1.07</f>
        <v>32.710280373831772</v>
      </c>
      <c r="F35" s="124">
        <v>35</v>
      </c>
    </row>
    <row r="36" spans="1:9" x14ac:dyDescent="0.25">
      <c r="A36" s="81">
        <v>42413</v>
      </c>
      <c r="B36" s="90" t="s">
        <v>117</v>
      </c>
      <c r="C36" s="83" t="s">
        <v>164</v>
      </c>
      <c r="D36" s="82" t="s">
        <v>118</v>
      </c>
      <c r="E36" s="84">
        <f>Tabelle3[[#This Row],[Handpreis
in € brutto
-eingegeben-]]/1.07</f>
        <v>19.626168224299064</v>
      </c>
      <c r="F36" s="124">
        <v>21</v>
      </c>
    </row>
    <row r="37" spans="1:9" x14ac:dyDescent="0.25">
      <c r="A37" s="81">
        <v>42414</v>
      </c>
      <c r="B37" s="82" t="s">
        <v>119</v>
      </c>
      <c r="C37" s="83"/>
      <c r="D37" s="82" t="s">
        <v>118</v>
      </c>
      <c r="E37" s="84" t="e">
        <f>Tabelle3[[#This Row],[Handpreis
in € brutto
-eingegeben-]]/1.07</f>
        <v>#VALUE!</v>
      </c>
      <c r="F37" s="124" t="s">
        <v>90</v>
      </c>
    </row>
    <row r="38" spans="1:9" x14ac:dyDescent="0.25">
      <c r="A38" s="81">
        <v>42415</v>
      </c>
      <c r="B38" s="88" t="s">
        <v>120</v>
      </c>
      <c r="C38" s="83" t="s">
        <v>164</v>
      </c>
      <c r="D38" s="82" t="s">
        <v>113</v>
      </c>
      <c r="E38" s="84">
        <f>Tabelle3[[#This Row],[Handpreis
in € brutto
-eingegeben-]]/1.07</f>
        <v>27.102803738317757</v>
      </c>
      <c r="F38" s="124">
        <v>29</v>
      </c>
      <c r="H38" s="170" t="s">
        <v>158</v>
      </c>
      <c r="I38" s="170"/>
    </row>
    <row r="39" spans="1:9" x14ac:dyDescent="0.25">
      <c r="A39" s="81">
        <v>42714</v>
      </c>
      <c r="B39" s="82" t="s">
        <v>55</v>
      </c>
      <c r="C39" s="83" t="s">
        <v>163</v>
      </c>
      <c r="D39" s="82" t="s">
        <v>121</v>
      </c>
      <c r="E39" s="84">
        <f>Tabelle3[[#This Row],[Handpreis
in € brutto
-eingegeben-]]/1.07</f>
        <v>14.018691588785046</v>
      </c>
      <c r="F39" s="124">
        <v>15</v>
      </c>
      <c r="H39" s="170"/>
      <c r="I39" s="170"/>
    </row>
    <row r="40" spans="1:9" x14ac:dyDescent="0.25">
      <c r="A40" s="81">
        <v>42715</v>
      </c>
      <c r="B40" s="82" t="s">
        <v>122</v>
      </c>
      <c r="C40" s="146" t="s">
        <v>162</v>
      </c>
      <c r="D40" s="82" t="s">
        <v>121</v>
      </c>
      <c r="E40" s="84">
        <f>Tabelle3[[#This Row],[Handpreis
in € brutto
-eingegeben-]]/1.07</f>
        <v>7.9439252336448591</v>
      </c>
      <c r="F40" s="124">
        <v>8.5</v>
      </c>
    </row>
    <row r="41" spans="1:9" x14ac:dyDescent="0.25">
      <c r="A41" s="81">
        <v>42417</v>
      </c>
      <c r="B41" s="82" t="s">
        <v>123</v>
      </c>
      <c r="C41" s="83" t="s">
        <v>154</v>
      </c>
      <c r="D41" s="82" t="s">
        <v>113</v>
      </c>
      <c r="E41" s="84">
        <f>Tabelle3[[#This Row],[Handpreis
in € brutto
-eingegeben-]]/1.07</f>
        <v>7.9439252336448591</v>
      </c>
      <c r="F41" s="124">
        <v>8.5</v>
      </c>
    </row>
    <row r="42" spans="1:9" x14ac:dyDescent="0.25">
      <c r="A42" s="81">
        <v>42416</v>
      </c>
      <c r="B42" s="82" t="s">
        <v>124</v>
      </c>
      <c r="C42" s="83" t="s">
        <v>153</v>
      </c>
      <c r="D42" s="82" t="s">
        <v>113</v>
      </c>
      <c r="E42" s="84">
        <f>Tabelle3[[#This Row],[Handpreis
in € brutto
-eingegeben-]]/1.07</f>
        <v>11.682242990654204</v>
      </c>
      <c r="F42" s="124">
        <v>12.5</v>
      </c>
    </row>
    <row r="43" spans="1:9" s="109" customFormat="1" x14ac:dyDescent="0.25">
      <c r="A43" s="91" t="s">
        <v>125</v>
      </c>
      <c r="B43" s="92" t="s">
        <v>126</v>
      </c>
      <c r="C43" s="93"/>
      <c r="D43" s="95" t="s">
        <v>127</v>
      </c>
      <c r="E43" s="84" t="e">
        <f>Tabelle3[[#This Row],[Handpreis
in € brutto
-eingegeben-]]/1.07</f>
        <v>#VALUE!</v>
      </c>
      <c r="F43" s="124" t="s">
        <v>90</v>
      </c>
    </row>
    <row r="44" spans="1:9" s="109" customFormat="1" x14ac:dyDescent="0.25">
      <c r="A44" s="91" t="s">
        <v>128</v>
      </c>
      <c r="B44" s="95" t="s">
        <v>129</v>
      </c>
      <c r="C44" s="93"/>
      <c r="D44" s="125"/>
      <c r="E44" s="84" t="e">
        <f>Tabelle3[[#This Row],[Handpreis
in € brutto
-eingegeben-]]/1.07</f>
        <v>#VALUE!</v>
      </c>
      <c r="F44" s="124" t="s">
        <v>90</v>
      </c>
    </row>
    <row r="45" spans="1:9" x14ac:dyDescent="0.25">
      <c r="A45" s="85">
        <v>42807</v>
      </c>
      <c r="B45" s="87" t="s">
        <v>45</v>
      </c>
      <c r="C45" s="83" t="s">
        <v>152</v>
      </c>
      <c r="D45" s="88" t="s">
        <v>113</v>
      </c>
      <c r="E45" s="84">
        <f>Tabelle3[[#This Row],[Handpreis
in € brutto
-eingegeben-]]/1.07</f>
        <v>19.626168224299064</v>
      </c>
      <c r="F45" s="124">
        <v>21</v>
      </c>
    </row>
    <row r="46" spans="1:9" x14ac:dyDescent="0.25">
      <c r="A46" s="113">
        <v>42418</v>
      </c>
      <c r="B46" s="126" t="s">
        <v>130</v>
      </c>
      <c r="C46" s="114" t="s">
        <v>150</v>
      </c>
      <c r="D46" s="127" t="s">
        <v>113</v>
      </c>
      <c r="E46" s="115">
        <f>Tabelle3[[#This Row],[Handpreis
in € brutto
-eingegeben-]]/1.07</f>
        <v>13.084112149532709</v>
      </c>
      <c r="F46" s="128">
        <v>14</v>
      </c>
    </row>
    <row r="47" spans="1:9" x14ac:dyDescent="0.25">
      <c r="A47" s="117">
        <v>42419</v>
      </c>
      <c r="B47" s="129" t="s">
        <v>131</v>
      </c>
      <c r="C47" s="118"/>
      <c r="D47" s="88" t="s">
        <v>113</v>
      </c>
      <c r="E47" s="119">
        <f>Tabelle3[[#This Row],[Handpreis
in € brutto
-eingegeben-]]/1.07</f>
        <v>5.6074766355140184</v>
      </c>
      <c r="F47" s="130">
        <v>6</v>
      </c>
    </row>
    <row r="48" spans="1:9" x14ac:dyDescent="0.25">
      <c r="A48" s="113">
        <v>42420</v>
      </c>
      <c r="B48" s="140" t="s">
        <v>155</v>
      </c>
      <c r="C48" s="141" t="s">
        <v>157</v>
      </c>
      <c r="D48" s="127" t="s">
        <v>132</v>
      </c>
      <c r="E48" s="115">
        <f>Tabelle3[[#This Row],[Handpreis
in € brutto
-eingegeben-]]/1.07</f>
        <v>7.9439252336448591</v>
      </c>
      <c r="F48" s="128">
        <v>8.5</v>
      </c>
    </row>
    <row r="49" spans="1:6" s="110" customFormat="1" x14ac:dyDescent="0.25">
      <c r="A49" s="113">
        <v>42423</v>
      </c>
      <c r="B49" s="140" t="s">
        <v>156</v>
      </c>
      <c r="C49" s="141" t="s">
        <v>157</v>
      </c>
      <c r="D49" s="132" t="s">
        <v>132</v>
      </c>
      <c r="E49" s="115">
        <f>Tabelle3[[#This Row],[Handpreis
in € brutto
-eingegeben-]]/1.07</f>
        <v>12.149532710280374</v>
      </c>
      <c r="F49" s="128">
        <v>13</v>
      </c>
    </row>
    <row r="50" spans="1:6" s="110" customFormat="1" x14ac:dyDescent="0.25">
      <c r="A50" s="113">
        <v>42424</v>
      </c>
      <c r="B50" s="131" t="s">
        <v>133</v>
      </c>
      <c r="C50" s="116" t="s">
        <v>151</v>
      </c>
      <c r="D50" s="132" t="s">
        <v>132</v>
      </c>
      <c r="E50" s="115">
        <f>Tabelle3[[#This Row],[Handpreis
in € brutto
-eingegeben-]]/1.07</f>
        <v>3.7383177570093458</v>
      </c>
      <c r="F50" s="128">
        <v>4</v>
      </c>
    </row>
    <row r="51" spans="1:6" s="110" customFormat="1" x14ac:dyDescent="0.25">
      <c r="A51" s="147">
        <v>42425</v>
      </c>
      <c r="B51" s="144" t="s">
        <v>159</v>
      </c>
      <c r="C51" s="145" t="s">
        <v>160</v>
      </c>
      <c r="D51" s="82"/>
      <c r="E51" s="142">
        <f>Tabelle3[[#This Row],[Handpreis
in € brutto
-eingegeben-]]/1.07</f>
        <v>7.9439252336448591</v>
      </c>
      <c r="F51" s="143">
        <v>8.5</v>
      </c>
    </row>
    <row r="52" spans="1:6" s="110" customFormat="1" x14ac:dyDescent="0.25">
      <c r="A52" s="147">
        <v>42426</v>
      </c>
      <c r="B52" s="144" t="s">
        <v>161</v>
      </c>
      <c r="C52" s="145" t="s">
        <v>160</v>
      </c>
      <c r="D52" s="82"/>
      <c r="E52" s="142">
        <f>Tabelle3[[#This Row],[Handpreis
in € brutto
-eingegeben-]]/1.07</f>
        <v>12.149532710280374</v>
      </c>
      <c r="F52" s="143">
        <v>13</v>
      </c>
    </row>
    <row r="53" spans="1:6" s="110" customFormat="1" x14ac:dyDescent="0.25">
      <c r="A53" s="97" t="s">
        <v>134</v>
      </c>
      <c r="B53" s="133"/>
      <c r="C53" s="96"/>
      <c r="D53" s="82"/>
      <c r="E53" s="84">
        <f>Tabelle3[[#This Row],[Handpreis
in € brutto
-eingegeben-]]/1.07</f>
        <v>0</v>
      </c>
      <c r="F53" s="124">
        <v>0</v>
      </c>
    </row>
    <row r="54" spans="1:6" s="110" customFormat="1" x14ac:dyDescent="0.25">
      <c r="A54" s="97" t="s">
        <v>135</v>
      </c>
      <c r="B54" s="133"/>
      <c r="C54" s="96"/>
      <c r="D54" s="82"/>
      <c r="E54" s="84">
        <f>Tabelle3[[#This Row],[Handpreis
in € brutto
-eingegeben-]]/1.07</f>
        <v>0</v>
      </c>
      <c r="F54" s="124">
        <v>0</v>
      </c>
    </row>
    <row r="55" spans="1:6" s="110" customFormat="1" x14ac:dyDescent="0.25">
      <c r="A55" s="98"/>
      <c r="B55" s="99"/>
      <c r="C55" s="100"/>
      <c r="D55" s="134"/>
      <c r="E55" s="84">
        <f>Tabelle3[[#This Row],[Handpreis
in € brutto
-eingegeben-]]/1.07</f>
        <v>0</v>
      </c>
      <c r="F55" s="124">
        <v>0</v>
      </c>
    </row>
    <row r="56" spans="1:6" x14ac:dyDescent="0.25">
      <c r="A56" s="97"/>
      <c r="B56" s="133"/>
      <c r="C56" s="96"/>
      <c r="D56" s="82"/>
      <c r="E56" s="101"/>
      <c r="F56" s="135"/>
    </row>
    <row r="57" spans="1:6" x14ac:dyDescent="0.25">
      <c r="A57" s="91">
        <v>42707</v>
      </c>
      <c r="B57" s="102" t="s">
        <v>136</v>
      </c>
      <c r="C57" s="138"/>
      <c r="D57" s="95" t="s">
        <v>102</v>
      </c>
      <c r="E57" s="94"/>
    </row>
    <row r="60" spans="1:6" x14ac:dyDescent="0.25">
      <c r="A60" s="111">
        <v>42000</v>
      </c>
      <c r="B60" s="112" t="s">
        <v>140</v>
      </c>
      <c r="C60" s="139"/>
      <c r="D60" s="112"/>
      <c r="E60" s="112"/>
    </row>
  </sheetData>
  <sheetProtection selectLockedCells="1"/>
  <mergeCells count="1">
    <mergeCell ref="H38:I39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Preisliste</vt:lpstr>
      <vt:lpstr>Hilfstabelle Mrz. 21</vt:lpstr>
      <vt:lpstr>Tabelle3</vt:lpstr>
      <vt:lpstr>Preisliste!Drucktitel</vt:lpstr>
      <vt:lpstr>Essig</vt:lpstr>
      <vt:lpstr>Würzöl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Paschke, Christiane - Kaspar Hauser Stiftung</cp:lastModifiedBy>
  <cp:lastPrinted>2020-04-28T11:59:27Z</cp:lastPrinted>
  <dcterms:created xsi:type="dcterms:W3CDTF">2019-02-28T12:27:11Z</dcterms:created>
  <dcterms:modified xsi:type="dcterms:W3CDTF">2021-02-26T11:18:24Z</dcterms:modified>
</cp:coreProperties>
</file>